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exportaciones\"/>
    </mc:Choice>
  </mc:AlternateContent>
  <bookViews>
    <workbookView xWindow="0" yWindow="0" windowWidth="20460" windowHeight="6975"/>
  </bookViews>
  <sheets>
    <sheet name="4.10.2" sheetId="1" r:id="rId1"/>
    <sheet name="Hoja1" sheetId="2" r:id="rId2"/>
  </sheets>
  <externalReferences>
    <externalReference r:id="rId3"/>
  </externalReferences>
  <definedNames>
    <definedName name="_xlnm.Print_Area" localSheetId="0">'4.10.2'!$A$1:$B$61</definedName>
  </definedNames>
  <calcPr calcId="162913"/>
</workbook>
</file>

<file path=xl/calcChain.xml><?xml version="1.0" encoding="utf-8"?>
<calcChain xmlns="http://schemas.openxmlformats.org/spreadsheetml/2006/main">
  <c r="J60" i="2" l="1"/>
  <c r="I60" i="2"/>
  <c r="H60" i="2"/>
  <c r="G60" i="2"/>
  <c r="F60" i="2"/>
  <c r="D60" i="2"/>
  <c r="C60" i="2"/>
  <c r="E45" i="2" l="1"/>
  <c r="D45" i="2"/>
  <c r="C45" i="2"/>
  <c r="E33" i="2"/>
  <c r="D33" i="2"/>
  <c r="C33" i="2"/>
  <c r="E28" i="2"/>
  <c r="D28" i="2"/>
  <c r="C28" i="2"/>
  <c r="E25" i="2"/>
  <c r="D25" i="2"/>
  <c r="C25" i="2"/>
  <c r="E20" i="2"/>
  <c r="D20" i="2"/>
  <c r="C20" i="2"/>
  <c r="E16" i="2"/>
  <c r="D16" i="2"/>
  <c r="C16" i="2"/>
  <c r="E55" i="2"/>
  <c r="E54" i="2"/>
  <c r="E53" i="2"/>
  <c r="E52" i="2"/>
  <c r="E50" i="2"/>
  <c r="E49" i="2"/>
  <c r="E48" i="2"/>
  <c r="E47" i="2"/>
  <c r="E46" i="2"/>
  <c r="E44" i="2"/>
  <c r="E43" i="2"/>
  <c r="E42" i="2"/>
  <c r="E41" i="2"/>
  <c r="E40" i="2"/>
  <c r="E39" i="2"/>
  <c r="E38" i="2"/>
  <c r="E37" i="2"/>
  <c r="E35" i="2"/>
  <c r="E34" i="2"/>
  <c r="E32" i="2"/>
  <c r="E31" i="2"/>
  <c r="E30" i="2"/>
  <c r="E29" i="2"/>
  <c r="E27" i="2"/>
  <c r="E26" i="2"/>
  <c r="E24" i="2"/>
  <c r="E23" i="2"/>
  <c r="E22" i="2"/>
  <c r="E21" i="2"/>
  <c r="E18" i="2"/>
  <c r="E17" i="2"/>
  <c r="E15" i="2"/>
  <c r="E14" i="2"/>
  <c r="E13" i="2"/>
  <c r="E12" i="2"/>
  <c r="E11" i="2"/>
  <c r="E10" i="2"/>
  <c r="E9" i="2"/>
  <c r="E8" i="2"/>
  <c r="D55" i="2"/>
  <c r="C55" i="2"/>
  <c r="D54" i="2"/>
  <c r="C54" i="2"/>
  <c r="D53" i="2"/>
  <c r="C53" i="2"/>
  <c r="D52" i="2"/>
  <c r="C52" i="2"/>
  <c r="D50" i="2"/>
  <c r="C50" i="2"/>
  <c r="D49" i="2"/>
  <c r="C49" i="2"/>
  <c r="D48" i="2"/>
  <c r="C48" i="2"/>
  <c r="D47" i="2"/>
  <c r="C47" i="2"/>
  <c r="D46" i="2"/>
  <c r="C46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5" i="2"/>
  <c r="C35" i="2"/>
  <c r="D34" i="2"/>
  <c r="C34" i="2"/>
  <c r="D32" i="2"/>
  <c r="C32" i="2"/>
  <c r="D31" i="2"/>
  <c r="C31" i="2"/>
  <c r="D30" i="2"/>
  <c r="C30" i="2"/>
  <c r="D29" i="2"/>
  <c r="C29" i="2"/>
  <c r="D27" i="2"/>
  <c r="C27" i="2"/>
  <c r="D26" i="2"/>
  <c r="C26" i="2"/>
  <c r="D24" i="2"/>
  <c r="C24" i="2"/>
  <c r="D23" i="2"/>
  <c r="C23" i="2"/>
  <c r="D22" i="2"/>
  <c r="C22" i="2"/>
  <c r="D21" i="2"/>
  <c r="C21" i="2"/>
  <c r="D18" i="2"/>
  <c r="C18" i="2"/>
  <c r="D17" i="2"/>
  <c r="C17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C19" i="2" l="1"/>
  <c r="C56" i="2"/>
  <c r="E56" i="2"/>
  <c r="D56" i="2"/>
  <c r="E36" i="2"/>
  <c r="D19" i="2"/>
  <c r="D36" i="2"/>
  <c r="C36" i="2"/>
  <c r="C51" i="2"/>
  <c r="E19" i="2"/>
  <c r="D51" i="2"/>
  <c r="E51" i="2"/>
  <c r="D58" i="2" l="1"/>
  <c r="E58" i="2"/>
  <c r="C58" i="2"/>
</calcChain>
</file>

<file path=xl/sharedStrings.xml><?xml version="1.0" encoding="utf-8"?>
<sst xmlns="http://schemas.openxmlformats.org/spreadsheetml/2006/main" count="111" uniqueCount="63">
  <si>
    <t>Pescados y mariscos sin elaborar</t>
  </si>
  <si>
    <t>Miel</t>
  </si>
  <si>
    <t>Hortalizas y legumbres sin elaborar</t>
  </si>
  <si>
    <t>Frutas frescas</t>
  </si>
  <si>
    <t>Cereales</t>
  </si>
  <si>
    <t>Semillas y frutos oleaginosos</t>
  </si>
  <si>
    <t>Lanas sucias</t>
  </si>
  <si>
    <t>Mineral de cobre y sus concentrados</t>
  </si>
  <si>
    <t>Resto de productos primarios</t>
  </si>
  <si>
    <t>Carnes</t>
  </si>
  <si>
    <t>Pescados y mariscos elaborados</t>
  </si>
  <si>
    <t>Otros productos de origen animal</t>
  </si>
  <si>
    <t>Frutas secas o congeladas</t>
  </si>
  <si>
    <t>Café, té, yerba mate y especias</t>
  </si>
  <si>
    <t>Grasas y aceites</t>
  </si>
  <si>
    <t>Azúcar y artículos de confitería</t>
  </si>
  <si>
    <t>Residuos y desperdicios de la industria alimenticia</t>
  </si>
  <si>
    <t>Extractos curtientes y tintóreos</t>
  </si>
  <si>
    <t>Pieles y cueros</t>
  </si>
  <si>
    <t>Lanas elaboradas</t>
  </si>
  <si>
    <t>Resto de MOA</t>
  </si>
  <si>
    <t>Productos químicos y conexos</t>
  </si>
  <si>
    <t>Materias plásticas y artificiales</t>
  </si>
  <si>
    <t>Caucho y sus manufacturas</t>
  </si>
  <si>
    <t>Manufacturas de cuero, marroquinería, etc.</t>
  </si>
  <si>
    <t>Metales comunes y sus manufacturas</t>
  </si>
  <si>
    <t>Máquinas y aparatos, material eléctrico</t>
  </si>
  <si>
    <t>Resto de MOI</t>
  </si>
  <si>
    <t>Carburantes</t>
  </si>
  <si>
    <t>Grasas y aceites lubricantes</t>
  </si>
  <si>
    <t>Gas de petróleo y otros hidrocarburos gaseosos</t>
  </si>
  <si>
    <t>Productos lácteos</t>
  </si>
  <si>
    <t>Productos de molinería</t>
  </si>
  <si>
    <t>Preparados de legumbres, hortalizas y frutas</t>
  </si>
  <si>
    <t>Bebidas, líquidos alcohólicos y vinagre</t>
  </si>
  <si>
    <t>Papel cartón, imprenta y publicaciones</t>
  </si>
  <si>
    <t>Calzado y sus componentes</t>
  </si>
  <si>
    <t>Material de transporte terrestre</t>
  </si>
  <si>
    <t>Resto de Combustible y Energía</t>
  </si>
  <si>
    <t>Total Provincia</t>
  </si>
  <si>
    <t>Rubro</t>
  </si>
  <si>
    <t>Animales Vivos</t>
  </si>
  <si>
    <t>Manufacturas de piedra, yeso, prod. cerámicos, vidrios, etc.</t>
  </si>
  <si>
    <t>Piedras, metales preciosos y sus manufacturas, monedas</t>
  </si>
  <si>
    <r>
      <t>Fuente:</t>
    </r>
    <r>
      <rPr>
        <sz val="8"/>
        <rFont val="Calibri"/>
        <family val="2"/>
        <scheme val="minor"/>
      </rPr>
      <t xml:space="preserve"> Instituto Nacional de Estadística y Censos.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</si>
  <si>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Dirección Provinical de Estadística.</t>
    </r>
  </si>
  <si>
    <t>Denominación</t>
  </si>
  <si>
    <t>Minerales metalíferos,escorias y cenizas</t>
  </si>
  <si>
    <t>Tabaco sin elaborar</t>
  </si>
  <si>
    <t>Total Productos Primarios</t>
  </si>
  <si>
    <t>Carnes y sus preparados</t>
  </si>
  <si>
    <t>Preparados de hortalizas, legumbres y frutas</t>
  </si>
  <si>
    <t>Azúcar, cacao y artículos de confitería</t>
  </si>
  <si>
    <t>Frutas secas o procesadas</t>
  </si>
  <si>
    <t>Total Manufacturas de Origen Agropecuario</t>
  </si>
  <si>
    <t>Textiles y confecciones</t>
  </si>
  <si>
    <t>Manufacturas de piedra, yeso, etc.</t>
  </si>
  <si>
    <t>Vehículos de navegación aérea, marítima y fluvial</t>
  </si>
  <si>
    <t>Total Manufacturas de Origen Industrial</t>
  </si>
  <si>
    <t>Total Combustible y Energía</t>
  </si>
  <si>
    <t>Total</t>
  </si>
  <si>
    <t>2. Exportaciones totales por Grandes Rubros. Valor F.O.B. en millones de US$. Provincia de Buenos Aires. Años 2016 - 2020</t>
  </si>
  <si>
    <t>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</si>
</sst>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_ ;_ * \-#,##0_ ;_ * &quot;-&quot;_ ;_ @_ "/>
    <numFmt numFmtId="165" formatCode="_ * #,##0.00_ ;_ * \-#,##0.00_ ;_ * &quot;-&quot;??_ ;_ @_ "/>
    <numFmt numFmtId="166" formatCode="#,##0.00000;[Red]#,##0.00000"/>
    <numFmt numFmtId="167" formatCode="_ * #,##0.0000000_ ;_ * \-#,##0.0000000_ ;_ * &quot;-&quot;??_ ;_ @_ "/>
    <numFmt numFmtId="168" formatCode="_ * #,##0_ ;_ * \-#,##0_ ;_ * &quot;-&quot;??_ ;_ @_ "/>
    <numFmt numFmtId="169" formatCode="_ * #,##0.0_ ;_ * \-#,##0.0_ ;_ * &quot;-&quot;_ ;_ @_ "/>
    <numFmt numFmtId="170" formatCode="_ * #,##0.000000000_ ;_ * \-#,##0.000000000_ ;_ * &quot;-&quot;??_ ;_ @_ "/>
    <numFmt numFmtId="171" formatCode="#,##0.000"/>
    <numFmt numFmtId="172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rgb="FF9ACA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1" fontId="3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167" fontId="3" fillId="2" borderId="0" xfId="1" applyNumberFormat="1" applyFont="1" applyFill="1" applyBorder="1" applyAlignment="1">
      <alignment horizontal="center" vertical="center" wrapText="1"/>
    </xf>
    <xf numFmtId="168" fontId="3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" fontId="6" fillId="3" borderId="0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168" fontId="5" fillId="2" borderId="0" xfId="1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169" fontId="5" fillId="6" borderId="0" xfId="2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horizontal="left" vertical="center" indent="1"/>
    </xf>
    <xf numFmtId="3" fontId="10" fillId="2" borderId="6" xfId="0" applyNumberFormat="1" applyFont="1" applyFill="1" applyBorder="1" applyAlignment="1">
      <alignment vertical="center"/>
    </xf>
    <xf numFmtId="170" fontId="5" fillId="2" borderId="0" xfId="1" applyNumberFormat="1" applyFont="1" applyFill="1" applyAlignment="1">
      <alignment vertical="center"/>
    </xf>
    <xf numFmtId="171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2" fontId="5" fillId="2" borderId="0" xfId="0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indent="1"/>
    </xf>
    <xf numFmtId="168" fontId="0" fillId="0" borderId="0" xfId="1" applyNumberFormat="1" applyFont="1"/>
    <xf numFmtId="3" fontId="6" fillId="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5" fontId="3" fillId="0" borderId="0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sle\Google%20Drive\Economicas\ANUARIO\Exportaciones\Anuario%20Base%20Expo%202013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s"/>
      <sheetName val="Zonas (FOB)"/>
      <sheetName val="Rubros"/>
      <sheetName val="Rubros (FOB)"/>
      <sheetName val="Destinos"/>
      <sheetName val="Destinos (FOB)"/>
      <sheetName val="Base"/>
      <sheetName val="referencias"/>
    </sheetNames>
    <sheetDataSet>
      <sheetData sheetId="0"/>
      <sheetData sheetId="1"/>
      <sheetData sheetId="2"/>
      <sheetData sheetId="3">
        <row r="1">
          <cell r="A1" t="str">
            <v>Suma de fob_dolar</v>
          </cell>
          <cell r="B1" t="str">
            <v>Etiquetas de columna</v>
          </cell>
        </row>
        <row r="2">
          <cell r="A2" t="str">
            <v>Etiquetas de fila</v>
          </cell>
          <cell r="B2" t="str">
            <v>201312</v>
          </cell>
          <cell r="C2" t="str">
            <v>201412</v>
          </cell>
          <cell r="D2" t="str">
            <v>201512</v>
          </cell>
          <cell r="E2" t="str">
            <v>201612</v>
          </cell>
          <cell r="F2" t="str">
            <v>201712</v>
          </cell>
          <cell r="G2" t="str">
            <v>201812</v>
          </cell>
          <cell r="H2" t="str">
            <v>201912</v>
          </cell>
        </row>
        <row r="3">
          <cell r="A3" t="str">
            <v>Combustible y Energía</v>
          </cell>
          <cell r="B3">
            <v>1056065165</v>
          </cell>
          <cell r="C3">
            <v>985697190</v>
          </cell>
          <cell r="D3">
            <v>564108092</v>
          </cell>
          <cell r="E3">
            <v>552830582</v>
          </cell>
          <cell r="F3">
            <v>863004748.87999988</v>
          </cell>
          <cell r="G3">
            <v>1290586470.53</v>
          </cell>
          <cell r="H3">
            <v>2305987884.1900001</v>
          </cell>
        </row>
        <row r="4">
          <cell r="A4" t="str">
            <v>Carburantes</v>
          </cell>
          <cell r="B4">
            <v>492454782</v>
          </cell>
          <cell r="C4">
            <v>445471515</v>
          </cell>
          <cell r="D4">
            <v>260669142</v>
          </cell>
          <cell r="E4">
            <v>245295479</v>
          </cell>
          <cell r="F4">
            <v>403720011.13999993</v>
          </cell>
          <cell r="G4">
            <v>698613830.51999998</v>
          </cell>
          <cell r="H4">
            <v>1848034386.4299998</v>
          </cell>
        </row>
        <row r="5">
          <cell r="A5" t="str">
            <v>Gas de petróleo y otros hidrocarburos gaseosos</v>
          </cell>
          <cell r="B5">
            <v>411709577</v>
          </cell>
          <cell r="C5">
            <v>424451373</v>
          </cell>
          <cell r="D5">
            <v>213522093</v>
          </cell>
          <cell r="E5">
            <v>224915072</v>
          </cell>
          <cell r="F5">
            <v>323274085.99999994</v>
          </cell>
          <cell r="G5">
            <v>396757059.47000003</v>
          </cell>
          <cell r="H5">
            <v>339208965.22000009</v>
          </cell>
        </row>
        <row r="6">
          <cell r="A6" t="str">
            <v>Grasas y aceites lubricantes</v>
          </cell>
          <cell r="B6">
            <v>58045997</v>
          </cell>
          <cell r="C6">
            <v>44255510</v>
          </cell>
          <cell r="D6">
            <v>39374275</v>
          </cell>
          <cell r="E6">
            <v>28775543</v>
          </cell>
          <cell r="F6">
            <v>45919212.279999986</v>
          </cell>
          <cell r="G6">
            <v>57413423.470000014</v>
          </cell>
          <cell r="H6">
            <v>48869279.960000001</v>
          </cell>
        </row>
        <row r="7">
          <cell r="A7" t="str">
            <v>Resto de Combustible y Energía</v>
          </cell>
          <cell r="B7">
            <v>93854809</v>
          </cell>
          <cell r="C7">
            <v>71518792</v>
          </cell>
          <cell r="D7">
            <v>50542582</v>
          </cell>
          <cell r="E7">
            <v>53844488</v>
          </cell>
          <cell r="F7">
            <v>90091439.460000023</v>
          </cell>
          <cell r="G7">
            <v>137802157.07000002</v>
          </cell>
          <cell r="H7">
            <v>69875252.579999998</v>
          </cell>
        </row>
        <row r="8">
          <cell r="A8" t="str">
            <v>Manufacturas de Origen Agropecuario</v>
          </cell>
          <cell r="B8">
            <v>5121433262</v>
          </cell>
          <cell r="C8">
            <v>5923860119</v>
          </cell>
          <cell r="D8">
            <v>5292652634</v>
          </cell>
          <cell r="E8">
            <v>5299144069</v>
          </cell>
          <cell r="F8">
            <v>5375539272.8500013</v>
          </cell>
          <cell r="G8">
            <v>5685950713.8899984</v>
          </cell>
          <cell r="H8">
            <v>6221677316.2900028</v>
          </cell>
        </row>
        <row r="9">
          <cell r="A9" t="str">
            <v>Azúcar y artículos de confitería</v>
          </cell>
          <cell r="B9">
            <v>94749549</v>
          </cell>
          <cell r="C9">
            <v>94330902</v>
          </cell>
          <cell r="D9">
            <v>93699682</v>
          </cell>
          <cell r="E9">
            <v>68606528</v>
          </cell>
          <cell r="F9">
            <v>78916574.160000011</v>
          </cell>
          <cell r="G9">
            <v>97224651.85999994</v>
          </cell>
          <cell r="H9">
            <v>79672479.529999971</v>
          </cell>
        </row>
        <row r="10">
          <cell r="A10" t="str">
            <v>Bebidas, líquidos alcohólicos y vinagre</v>
          </cell>
          <cell r="B10">
            <v>66376987</v>
          </cell>
          <cell r="C10">
            <v>61109309</v>
          </cell>
          <cell r="D10">
            <v>69821376</v>
          </cell>
          <cell r="E10">
            <v>72544651</v>
          </cell>
          <cell r="F10">
            <v>75046604.679999992</v>
          </cell>
          <cell r="G10">
            <v>73569860.870000035</v>
          </cell>
          <cell r="H10">
            <v>58654066.200000003</v>
          </cell>
        </row>
        <row r="11">
          <cell r="A11" t="str">
            <v>Café, té, yerba mate y especias</v>
          </cell>
          <cell r="B11">
            <v>9749901</v>
          </cell>
          <cell r="C11">
            <v>8917341</v>
          </cell>
          <cell r="D11">
            <v>4261302</v>
          </cell>
          <cell r="E11">
            <v>2788371</v>
          </cell>
          <cell r="F11">
            <v>1749868.31</v>
          </cell>
          <cell r="G11">
            <v>2063919.28</v>
          </cell>
          <cell r="H11">
            <v>2049776.6600000004</v>
          </cell>
        </row>
        <row r="12">
          <cell r="A12" t="str">
            <v>Carnes</v>
          </cell>
          <cell r="B12">
            <v>961510151</v>
          </cell>
          <cell r="C12">
            <v>905812596</v>
          </cell>
          <cell r="D12">
            <v>674209734</v>
          </cell>
          <cell r="E12">
            <v>735748747</v>
          </cell>
          <cell r="F12">
            <v>986391027.82000005</v>
          </cell>
          <cell r="G12">
            <v>1380570919.2599995</v>
          </cell>
          <cell r="H12">
            <v>1979178546.1400008</v>
          </cell>
        </row>
        <row r="13">
          <cell r="A13" t="str">
            <v>Extractos curtientes y tintóreos</v>
          </cell>
          <cell r="B13">
            <v>127748768</v>
          </cell>
          <cell r="C13">
            <v>119244415</v>
          </cell>
          <cell r="D13">
            <v>110991290</v>
          </cell>
          <cell r="E13">
            <v>84482135</v>
          </cell>
          <cell r="F13">
            <v>58789869.199999996</v>
          </cell>
          <cell r="G13">
            <v>50728744.839999996</v>
          </cell>
          <cell r="H13">
            <v>34648374.57</v>
          </cell>
        </row>
        <row r="14">
          <cell r="A14" t="str">
            <v>Frutas secas o congeladas</v>
          </cell>
          <cell r="B14">
            <v>5726588</v>
          </cell>
          <cell r="C14">
            <v>4569480</v>
          </cell>
          <cell r="D14">
            <v>3950502</v>
          </cell>
          <cell r="E14">
            <v>3549434</v>
          </cell>
          <cell r="F14">
            <v>1922969.28</v>
          </cell>
          <cell r="G14">
            <v>2019002.5199999998</v>
          </cell>
          <cell r="H14">
            <v>2672397.8799999994</v>
          </cell>
        </row>
        <row r="15">
          <cell r="A15" t="str">
            <v>Grasas y aceites</v>
          </cell>
          <cell r="B15">
            <v>812290349</v>
          </cell>
          <cell r="C15">
            <v>942638079</v>
          </cell>
          <cell r="D15">
            <v>1047636234</v>
          </cell>
          <cell r="E15">
            <v>1041777355</v>
          </cell>
          <cell r="F15">
            <v>1095839960.5899999</v>
          </cell>
          <cell r="G15">
            <v>864053601.43999994</v>
          </cell>
          <cell r="H15">
            <v>972870842.87000024</v>
          </cell>
        </row>
        <row r="16">
          <cell r="A16" t="str">
            <v>Lanas elaboradas</v>
          </cell>
          <cell r="B16">
            <v>35121163</v>
          </cell>
          <cell r="C16">
            <v>38083816</v>
          </cell>
          <cell r="D16">
            <v>33867018</v>
          </cell>
          <cell r="E16">
            <v>36071631</v>
          </cell>
          <cell r="F16">
            <v>36625748.970000006</v>
          </cell>
          <cell r="G16">
            <v>53369753.949999996</v>
          </cell>
          <cell r="H16">
            <v>54927131.359999999</v>
          </cell>
        </row>
        <row r="17">
          <cell r="A17" t="str">
            <v>Otros productos de origen animal</v>
          </cell>
          <cell r="B17">
            <v>27788281</v>
          </cell>
          <cell r="C17">
            <v>28852070</v>
          </cell>
          <cell r="D17">
            <v>23410692</v>
          </cell>
          <cell r="E17">
            <v>20075989</v>
          </cell>
          <cell r="F17">
            <v>30538247.870000005</v>
          </cell>
          <cell r="G17">
            <v>35137035.479999997</v>
          </cell>
          <cell r="H17">
            <v>39242640.330000006</v>
          </cell>
        </row>
        <row r="18">
          <cell r="A18" t="str">
            <v>Pescados y mariscos elaborados</v>
          </cell>
          <cell r="B18">
            <v>221944979</v>
          </cell>
          <cell r="C18">
            <v>215391777</v>
          </cell>
          <cell r="D18">
            <v>185642718</v>
          </cell>
          <cell r="E18">
            <v>187448568</v>
          </cell>
          <cell r="F18">
            <v>189514550.42000002</v>
          </cell>
          <cell r="G18">
            <v>207249751.33999994</v>
          </cell>
          <cell r="H18">
            <v>196786663.55000004</v>
          </cell>
        </row>
        <row r="19">
          <cell r="A19" t="str">
            <v>Pieles y cueros</v>
          </cell>
          <cell r="B19">
            <v>526010328</v>
          </cell>
          <cell r="C19">
            <v>600687889</v>
          </cell>
          <cell r="D19">
            <v>482419946</v>
          </cell>
          <cell r="E19">
            <v>409799770</v>
          </cell>
          <cell r="F19">
            <v>411493249.90999997</v>
          </cell>
          <cell r="G19">
            <v>403281843.7899999</v>
          </cell>
          <cell r="H19">
            <v>291484793.16999984</v>
          </cell>
        </row>
        <row r="20">
          <cell r="A20" t="str">
            <v>Preparados de legumbres, hortalizas y frutas</v>
          </cell>
          <cell r="B20">
            <v>231676507</v>
          </cell>
          <cell r="C20">
            <v>196992145</v>
          </cell>
          <cell r="D20">
            <v>173259794</v>
          </cell>
          <cell r="E20">
            <v>193277408</v>
          </cell>
          <cell r="F20">
            <v>176787805.79000008</v>
          </cell>
          <cell r="G20">
            <v>173916419.26999998</v>
          </cell>
          <cell r="H20">
            <v>197824046.22999999</v>
          </cell>
        </row>
        <row r="21">
          <cell r="A21" t="str">
            <v>Productos de molinería</v>
          </cell>
          <cell r="B21">
            <v>600475705</v>
          </cell>
          <cell r="C21">
            <v>655555312</v>
          </cell>
          <cell r="D21">
            <v>597267976</v>
          </cell>
          <cell r="E21">
            <v>528547071</v>
          </cell>
          <cell r="F21">
            <v>532412672.62000012</v>
          </cell>
          <cell r="G21">
            <v>487154119.35000002</v>
          </cell>
          <cell r="H21">
            <v>481539720.85999972</v>
          </cell>
        </row>
        <row r="22">
          <cell r="A22" t="str">
            <v>Productos lácteos</v>
          </cell>
          <cell r="B22">
            <v>206622406</v>
          </cell>
          <cell r="C22">
            <v>138871023</v>
          </cell>
          <cell r="D22">
            <v>105240437</v>
          </cell>
          <cell r="E22">
            <v>102380971</v>
          </cell>
          <cell r="F22">
            <v>78819236.860000014</v>
          </cell>
          <cell r="G22">
            <v>127491006.38999999</v>
          </cell>
          <cell r="H22">
            <v>126702788.11000001</v>
          </cell>
        </row>
        <row r="23">
          <cell r="A23" t="str">
            <v>Residuos y desperdicios de la industria alimenticia</v>
          </cell>
          <cell r="B23">
            <v>1027336548</v>
          </cell>
          <cell r="C23">
            <v>1738955683</v>
          </cell>
          <cell r="D23">
            <v>1519743854</v>
          </cell>
          <cell r="E23">
            <v>1668305921</v>
          </cell>
          <cell r="F23">
            <v>1486182114.3100004</v>
          </cell>
          <cell r="G23">
            <v>1596477040.79</v>
          </cell>
          <cell r="H23">
            <v>1517674899.8900008</v>
          </cell>
        </row>
        <row r="24">
          <cell r="A24" t="str">
            <v>Resto de MOA</v>
          </cell>
          <cell r="B24">
            <v>166305052</v>
          </cell>
          <cell r="C24">
            <v>173848282</v>
          </cell>
          <cell r="D24">
            <v>167230079</v>
          </cell>
          <cell r="E24">
            <v>143739519</v>
          </cell>
          <cell r="F24">
            <v>134508772.06</v>
          </cell>
          <cell r="G24">
            <v>131643043.46000001</v>
          </cell>
          <cell r="H24">
            <v>185748148.94000006</v>
          </cell>
        </row>
        <row r="25">
          <cell r="A25" t="str">
            <v>Manufacturas de Origen Industrial</v>
          </cell>
          <cell r="B25">
            <v>14237866912</v>
          </cell>
          <cell r="C25">
            <v>12852535202</v>
          </cell>
          <cell r="D25">
            <v>9596335307</v>
          </cell>
          <cell r="E25">
            <v>8411969439</v>
          </cell>
          <cell r="F25">
            <v>9145280453.1700001</v>
          </cell>
          <cell r="G25">
            <v>10292136523.09</v>
          </cell>
          <cell r="H25">
            <v>9383921712.1100101</v>
          </cell>
        </row>
        <row r="26">
          <cell r="A26" t="str">
            <v>Calzado y sus componentes</v>
          </cell>
          <cell r="B26">
            <v>21795735</v>
          </cell>
          <cell r="C26">
            <v>19101352</v>
          </cell>
          <cell r="D26">
            <v>9003295</v>
          </cell>
          <cell r="E26">
            <v>6741164</v>
          </cell>
          <cell r="F26">
            <v>38498071.999999993</v>
          </cell>
          <cell r="G26">
            <v>6053958.1499999966</v>
          </cell>
          <cell r="H26">
            <v>5822356.5599999987</v>
          </cell>
        </row>
        <row r="27">
          <cell r="A27" t="str">
            <v>Caucho y sus manufacturas</v>
          </cell>
          <cell r="B27">
            <v>258248821</v>
          </cell>
          <cell r="C27">
            <v>251034663</v>
          </cell>
          <cell r="D27">
            <v>172376260</v>
          </cell>
          <cell r="E27">
            <v>208956723</v>
          </cell>
          <cell r="F27">
            <v>242769100.17000011</v>
          </cell>
          <cell r="G27">
            <v>216939452.01999989</v>
          </cell>
          <cell r="H27">
            <v>238888698.43000007</v>
          </cell>
        </row>
        <row r="28">
          <cell r="A28" t="str">
            <v>Manufacturas de cuero, marroquinería, etc.</v>
          </cell>
          <cell r="B28">
            <v>26571354</v>
          </cell>
          <cell r="C28">
            <v>21863202</v>
          </cell>
          <cell r="D28">
            <v>17662040</v>
          </cell>
          <cell r="E28">
            <v>16776015</v>
          </cell>
          <cell r="F28">
            <v>18582588.090000004</v>
          </cell>
          <cell r="G28">
            <v>23747068.540000007</v>
          </cell>
          <cell r="H28">
            <v>20171105.259999998</v>
          </cell>
        </row>
        <row r="29">
          <cell r="A29" t="str">
            <v>Manufacturas de piedra, yeso, prod. cerámicos, vidrios, etc.</v>
          </cell>
          <cell r="B29">
            <v>107105592</v>
          </cell>
          <cell r="C29">
            <v>90882922</v>
          </cell>
          <cell r="D29">
            <v>79341309</v>
          </cell>
          <cell r="E29">
            <v>66410913</v>
          </cell>
          <cell r="F29">
            <v>65590777.550000012</v>
          </cell>
          <cell r="G29">
            <v>70210089.429999992</v>
          </cell>
          <cell r="H29">
            <v>93240291.77000007</v>
          </cell>
        </row>
        <row r="30">
          <cell r="A30" t="str">
            <v>Máquinas y aparatos, material eléctrico</v>
          </cell>
          <cell r="B30">
            <v>871603484</v>
          </cell>
          <cell r="C30">
            <v>735570509</v>
          </cell>
          <cell r="D30">
            <v>521146527</v>
          </cell>
          <cell r="E30">
            <v>469989052</v>
          </cell>
          <cell r="F30">
            <v>459688588.84000051</v>
          </cell>
          <cell r="G30">
            <v>482801958.55000001</v>
          </cell>
          <cell r="H30">
            <v>487015426.21000075</v>
          </cell>
        </row>
        <row r="31">
          <cell r="A31" t="str">
            <v>Material de transporte terrestre</v>
          </cell>
          <cell r="B31">
            <v>7118995686</v>
          </cell>
          <cell r="C31">
            <v>6163473161</v>
          </cell>
          <cell r="D31">
            <v>4491572206</v>
          </cell>
          <cell r="E31">
            <v>3784632624</v>
          </cell>
          <cell r="F31">
            <v>4363671365.8800001</v>
          </cell>
          <cell r="G31">
            <v>5380452319.7899942</v>
          </cell>
          <cell r="H31">
            <v>4775166661.0700073</v>
          </cell>
        </row>
        <row r="32">
          <cell r="A32" t="str">
            <v>Materias plásticas y artificiales</v>
          </cell>
          <cell r="B32">
            <v>1086120595</v>
          </cell>
          <cell r="C32">
            <v>1080782090</v>
          </cell>
          <cell r="D32">
            <v>789997481</v>
          </cell>
          <cell r="E32">
            <v>804037291</v>
          </cell>
          <cell r="F32">
            <v>830658376.00999963</v>
          </cell>
          <cell r="G32">
            <v>810785469.50999939</v>
          </cell>
          <cell r="H32">
            <v>566519739.21000016</v>
          </cell>
        </row>
        <row r="33">
          <cell r="A33" t="str">
            <v>Metales comunes y sus manufacturas</v>
          </cell>
          <cell r="B33">
            <v>1390291003</v>
          </cell>
          <cell r="C33">
            <v>1305007745</v>
          </cell>
          <cell r="D33">
            <v>590594419</v>
          </cell>
          <cell r="E33">
            <v>463293816</v>
          </cell>
          <cell r="F33">
            <v>751453513.15999854</v>
          </cell>
          <cell r="G33">
            <v>972442559.04000103</v>
          </cell>
          <cell r="H33">
            <v>1008661205.6299992</v>
          </cell>
        </row>
        <row r="34">
          <cell r="A34" t="str">
            <v>Papel cartón, imprenta y publicaciones</v>
          </cell>
          <cell r="B34">
            <v>132376783</v>
          </cell>
          <cell r="C34">
            <v>109644195</v>
          </cell>
          <cell r="D34">
            <v>88757597</v>
          </cell>
          <cell r="E34">
            <v>75361702</v>
          </cell>
          <cell r="F34">
            <v>85297381.430000052</v>
          </cell>
          <cell r="G34">
            <v>110533708.76000004</v>
          </cell>
          <cell r="H34">
            <v>98896666.570000082</v>
          </cell>
        </row>
        <row r="35">
          <cell r="A35" t="str">
            <v>Piedras, metales preciosos y sus manufacturas, monedas</v>
          </cell>
          <cell r="B35">
            <v>6825931</v>
          </cell>
          <cell r="C35">
            <v>3225169</v>
          </cell>
          <cell r="D35">
            <v>6002292</v>
          </cell>
          <cell r="E35">
            <v>4041738</v>
          </cell>
          <cell r="F35">
            <v>6453710.0599999987</v>
          </cell>
          <cell r="G35">
            <v>4652267.919999999</v>
          </cell>
          <cell r="H35">
            <v>5780938.9400000004</v>
          </cell>
        </row>
        <row r="36">
          <cell r="A36" t="str">
            <v>Productos químicos y conexos</v>
          </cell>
          <cell r="B36">
            <v>2744687412</v>
          </cell>
          <cell r="C36">
            <v>2665129203</v>
          </cell>
          <cell r="D36">
            <v>2507689744</v>
          </cell>
          <cell r="E36">
            <v>2252016125</v>
          </cell>
          <cell r="F36">
            <v>2007895104.2399983</v>
          </cell>
          <cell r="G36">
            <v>1982317664.3100052</v>
          </cell>
          <cell r="H36">
            <v>1866652580.8900037</v>
          </cell>
        </row>
        <row r="37">
          <cell r="A37" t="str">
            <v>Resto de MOI</v>
          </cell>
          <cell r="B37">
            <v>237163758</v>
          </cell>
          <cell r="C37">
            <v>186750481</v>
          </cell>
          <cell r="D37">
            <v>161211524</v>
          </cell>
          <cell r="E37">
            <v>137222779</v>
          </cell>
          <cell r="F37">
            <v>132427729.95000006</v>
          </cell>
          <cell r="G37">
            <v>106107075.95</v>
          </cell>
          <cell r="H37">
            <v>99484494.690000042</v>
          </cell>
        </row>
        <row r="38">
          <cell r="A38" t="str">
            <v>Textiles y confecciones</v>
          </cell>
          <cell r="B38">
            <v>229895206</v>
          </cell>
          <cell r="C38">
            <v>211181299</v>
          </cell>
          <cell r="D38">
            <v>154966057</v>
          </cell>
          <cell r="E38">
            <v>115891125</v>
          </cell>
          <cell r="F38">
            <v>121099761.00000009</v>
          </cell>
          <cell r="G38">
            <v>116529545.31000005</v>
          </cell>
          <cell r="H38">
            <v>112726910.32000008</v>
          </cell>
        </row>
        <row r="39">
          <cell r="A39" t="str">
            <v>Vehículos de navegación aérea, marítima y fluvial</v>
          </cell>
          <cell r="B39">
            <v>6185552</v>
          </cell>
          <cell r="C39">
            <v>8889211</v>
          </cell>
          <cell r="D39">
            <v>6014556</v>
          </cell>
          <cell r="E39">
            <v>6598372</v>
          </cell>
          <cell r="F39">
            <v>21194384.790000003</v>
          </cell>
          <cell r="G39">
            <v>8563385.8100000024</v>
          </cell>
          <cell r="H39">
            <v>4894636.5599999996</v>
          </cell>
        </row>
        <row r="40">
          <cell r="A40" t="str">
            <v>Productos Primarios</v>
          </cell>
          <cell r="B40">
            <v>5121623421</v>
          </cell>
          <cell r="C40">
            <v>3507500230</v>
          </cell>
          <cell r="D40">
            <v>3509243279</v>
          </cell>
          <cell r="E40">
            <v>4270237642</v>
          </cell>
          <cell r="F40">
            <v>3857019256.8800001</v>
          </cell>
          <cell r="G40">
            <v>4021452174.9400034</v>
          </cell>
          <cell r="H40">
            <v>5072666193.0800009</v>
          </cell>
        </row>
        <row r="41">
          <cell r="A41" t="str">
            <v>Animales Vivos</v>
          </cell>
          <cell r="B41">
            <v>15361143</v>
          </cell>
          <cell r="C41">
            <v>19725032</v>
          </cell>
          <cell r="D41">
            <v>17035690</v>
          </cell>
          <cell r="E41">
            <v>31093379</v>
          </cell>
          <cell r="F41">
            <v>30469113.429999996</v>
          </cell>
          <cell r="G41">
            <v>34348671.759999998</v>
          </cell>
          <cell r="H41">
            <v>27973764.880000003</v>
          </cell>
        </row>
        <row r="42">
          <cell r="A42" t="str">
            <v>Cereales</v>
          </cell>
          <cell r="B42">
            <v>3047338491</v>
          </cell>
          <cell r="C42">
            <v>1765283772</v>
          </cell>
          <cell r="D42">
            <v>1654420479</v>
          </cell>
          <cell r="E42">
            <v>2476083209</v>
          </cell>
          <cell r="F42">
            <v>2422920484.0100002</v>
          </cell>
          <cell r="G42">
            <v>2971547293.9800029</v>
          </cell>
          <cell r="H42">
            <v>3464243820.2199993</v>
          </cell>
        </row>
        <row r="43">
          <cell r="A43" t="str">
            <v>Frutas frescas</v>
          </cell>
          <cell r="B43">
            <v>12700395</v>
          </cell>
          <cell r="C43">
            <v>14393234</v>
          </cell>
          <cell r="D43">
            <v>14106798</v>
          </cell>
          <cell r="E43">
            <v>13031928</v>
          </cell>
          <cell r="F43">
            <v>12479915.800000001</v>
          </cell>
          <cell r="G43">
            <v>10404083.49</v>
          </cell>
          <cell r="H43">
            <v>5408373.3999999994</v>
          </cell>
        </row>
        <row r="44">
          <cell r="A44" t="str">
            <v>Hortalizas y legumbres sin elaborar</v>
          </cell>
          <cell r="B44">
            <v>83786800</v>
          </cell>
          <cell r="C44">
            <v>40822880</v>
          </cell>
          <cell r="D44">
            <v>27761315</v>
          </cell>
          <cell r="E44">
            <v>39561002</v>
          </cell>
          <cell r="F44">
            <v>27305549.620000001</v>
          </cell>
          <cell r="G44">
            <v>20275484.789999999</v>
          </cell>
          <cell r="H44">
            <v>30404273.969999995</v>
          </cell>
        </row>
        <row r="45">
          <cell r="A45" t="str">
            <v>Lanas sucias</v>
          </cell>
          <cell r="B45">
            <v>3359955</v>
          </cell>
          <cell r="C45">
            <v>5269494</v>
          </cell>
          <cell r="D45">
            <v>6881651</v>
          </cell>
          <cell r="E45">
            <v>2560521</v>
          </cell>
          <cell r="F45">
            <v>1957693.3800000001</v>
          </cell>
          <cell r="G45">
            <v>3984795.8000000003</v>
          </cell>
          <cell r="H45">
            <v>5292815.3199999994</v>
          </cell>
        </row>
        <row r="46">
          <cell r="A46" t="str">
            <v>Miel</v>
          </cell>
          <cell r="B46">
            <v>102193216</v>
          </cell>
          <cell r="C46">
            <v>98252672</v>
          </cell>
          <cell r="D46">
            <v>78736382</v>
          </cell>
          <cell r="E46">
            <v>81157902</v>
          </cell>
          <cell r="F46">
            <v>88294923.060000032</v>
          </cell>
          <cell r="G46">
            <v>61092576.500000007</v>
          </cell>
          <cell r="H46">
            <v>51139505.540000007</v>
          </cell>
        </row>
        <row r="47">
          <cell r="A47" t="str">
            <v>Mineral de cobre y sus concentrados</v>
          </cell>
          <cell r="B47">
            <v>1065671</v>
          </cell>
          <cell r="C47">
            <v>0</v>
          </cell>
          <cell r="D47">
            <v>2882</v>
          </cell>
          <cell r="E47">
            <v>620485</v>
          </cell>
          <cell r="F47">
            <v>826850.32</v>
          </cell>
          <cell r="G47">
            <v>1718292.3</v>
          </cell>
          <cell r="H47">
            <v>436466.7</v>
          </cell>
        </row>
        <row r="48">
          <cell r="A48" t="str">
            <v>Pescados y mariscos sin elaborar</v>
          </cell>
          <cell r="B48">
            <v>241124772</v>
          </cell>
          <cell r="C48">
            <v>205341919</v>
          </cell>
          <cell r="D48">
            <v>225755888</v>
          </cell>
          <cell r="E48">
            <v>283112401</v>
          </cell>
          <cell r="F48">
            <v>323172882.11999989</v>
          </cell>
          <cell r="G48">
            <v>362113212.58000034</v>
          </cell>
          <cell r="H48">
            <v>286652092.29000014</v>
          </cell>
        </row>
        <row r="49">
          <cell r="A49" t="str">
            <v>Resto de productos primarios</v>
          </cell>
          <cell r="B49">
            <v>17638571</v>
          </cell>
          <cell r="C49">
            <v>23806247</v>
          </cell>
          <cell r="D49">
            <v>16423806</v>
          </cell>
          <cell r="E49">
            <v>15880446</v>
          </cell>
          <cell r="F49">
            <v>12724778.819999998</v>
          </cell>
          <cell r="G49">
            <v>17412174.909999993</v>
          </cell>
          <cell r="H49">
            <v>16916842.180000003</v>
          </cell>
        </row>
        <row r="50">
          <cell r="A50" t="str">
            <v>Semillas y frutos oleaginosos</v>
          </cell>
          <cell r="B50">
            <v>1597054407</v>
          </cell>
          <cell r="C50">
            <v>1334604980</v>
          </cell>
          <cell r="D50">
            <v>1468118388</v>
          </cell>
          <cell r="E50">
            <v>1327136369</v>
          </cell>
          <cell r="F50">
            <v>936867066.31999969</v>
          </cell>
          <cell r="G50">
            <v>538555495.2299999</v>
          </cell>
          <cell r="H50">
            <v>1184198216.7700009</v>
          </cell>
        </row>
        <row r="51">
          <cell r="A51" t="str">
            <v>Tabaco sin elaborar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93.6</v>
          </cell>
          <cell r="H51">
            <v>21.81</v>
          </cell>
        </row>
        <row r="52">
          <cell r="A52" t="str">
            <v>Total general</v>
          </cell>
          <cell r="B52">
            <v>25536988760</v>
          </cell>
          <cell r="C52">
            <v>23269592741</v>
          </cell>
          <cell r="D52">
            <v>18962339312</v>
          </cell>
          <cell r="E52">
            <v>18534181732</v>
          </cell>
          <cell r="F52">
            <v>19240843731.779999</v>
          </cell>
          <cell r="G52">
            <v>21290125882.450005</v>
          </cell>
          <cell r="H52">
            <v>22984253105.670025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workbookViewId="0">
      <selection activeCell="D12" sqref="D12"/>
    </sheetView>
  </sheetViews>
  <sheetFormatPr baseColWidth="10" defaultRowHeight="18" customHeight="1" x14ac:dyDescent="0.2"/>
  <cols>
    <col min="1" max="1" width="44.42578125" style="2" customWidth="1"/>
    <col min="2" max="6" width="12.7109375" style="2" customWidth="1"/>
    <col min="7" max="16384" width="11.42578125" style="2"/>
  </cols>
  <sheetData>
    <row r="1" spans="1:6" ht="18" customHeight="1" x14ac:dyDescent="0.2">
      <c r="A1" s="1" t="s">
        <v>61</v>
      </c>
      <c r="B1" s="12"/>
      <c r="C1" s="12"/>
      <c r="D1" s="10"/>
      <c r="E1" s="10"/>
      <c r="F1" s="10"/>
    </row>
    <row r="2" spans="1:6" ht="18" customHeight="1" x14ac:dyDescent="0.2">
      <c r="A2" s="43"/>
      <c r="B2" s="12"/>
      <c r="C2" s="12"/>
      <c r="D2" s="10"/>
      <c r="E2" s="10"/>
      <c r="F2" s="10"/>
    </row>
    <row r="3" spans="1:6" ht="18" customHeight="1" x14ac:dyDescent="0.2">
      <c r="A3" s="1"/>
      <c r="B3" s="12"/>
      <c r="C3" s="12"/>
      <c r="D3" s="10"/>
      <c r="E3" s="10"/>
      <c r="F3" s="10"/>
    </row>
    <row r="4" spans="1:6" s="3" customFormat="1" ht="18" customHeight="1" x14ac:dyDescent="0.2">
      <c r="A4" s="47" t="s">
        <v>40</v>
      </c>
      <c r="B4" s="44">
        <v>2016</v>
      </c>
      <c r="C4" s="44">
        <v>2017</v>
      </c>
      <c r="D4" s="44">
        <v>2018</v>
      </c>
      <c r="E4" s="44">
        <v>2019</v>
      </c>
      <c r="F4" s="44">
        <v>2020</v>
      </c>
    </row>
    <row r="5" spans="1:6" s="3" customFormat="1" ht="6" customHeight="1" x14ac:dyDescent="0.2">
      <c r="A5" s="48"/>
      <c r="B5" s="45"/>
      <c r="C5" s="45"/>
      <c r="D5" s="45"/>
      <c r="E5" s="45"/>
      <c r="F5" s="45"/>
    </row>
    <row r="6" spans="1:6" s="3" customFormat="1" ht="18" customHeight="1" x14ac:dyDescent="0.2">
      <c r="A6" s="48"/>
      <c r="B6" s="46" t="s">
        <v>62</v>
      </c>
      <c r="C6" s="46"/>
      <c r="D6" s="46"/>
      <c r="E6" s="46"/>
      <c r="F6" s="46"/>
    </row>
    <row r="7" spans="1:6" s="3" customFormat="1" ht="18" customHeight="1" x14ac:dyDescent="0.2">
      <c r="A7" s="4"/>
      <c r="B7" s="6"/>
      <c r="C7" s="5"/>
      <c r="D7" s="5"/>
      <c r="E7" s="5"/>
      <c r="F7" s="5"/>
    </row>
    <row r="8" spans="1:6" s="3" customFormat="1" ht="18" customHeight="1" x14ac:dyDescent="0.2">
      <c r="A8" s="22" t="s">
        <v>39</v>
      </c>
      <c r="B8" s="41">
        <v>18534.181731999997</v>
      </c>
      <c r="C8" s="41">
        <v>19240.843731780002</v>
      </c>
      <c r="D8" s="41">
        <v>21290.125882450007</v>
      </c>
      <c r="E8" s="41">
        <v>22989.972724610001</v>
      </c>
      <c r="F8" s="41">
        <v>19428.334291120002</v>
      </c>
    </row>
    <row r="9" spans="1:6" ht="18" customHeight="1" x14ac:dyDescent="0.2">
      <c r="A9" s="7"/>
      <c r="B9" s="42"/>
      <c r="C9" s="42"/>
      <c r="D9" s="42"/>
      <c r="E9" s="42"/>
      <c r="F9" s="42"/>
    </row>
    <row r="10" spans="1:6" ht="18" customHeight="1" x14ac:dyDescent="0.2">
      <c r="A10" s="8" t="s">
        <v>4</v>
      </c>
      <c r="B10" s="9">
        <v>2476.0832089999999</v>
      </c>
      <c r="C10" s="9">
        <v>2422.9204840100001</v>
      </c>
      <c r="D10" s="9">
        <v>2971.5472939800025</v>
      </c>
      <c r="E10" s="9">
        <v>3464.2438202199983</v>
      </c>
      <c r="F10" s="9">
        <v>2972.5592553600004</v>
      </c>
    </row>
    <row r="11" spans="1:6" ht="18" customHeight="1" x14ac:dyDescent="0.2">
      <c r="A11" s="8" t="s">
        <v>5</v>
      </c>
      <c r="B11" s="9">
        <v>1327.1363690000001</v>
      </c>
      <c r="C11" s="9">
        <v>936.86706631999937</v>
      </c>
      <c r="D11" s="9">
        <v>538.55549522999991</v>
      </c>
      <c r="E11" s="9">
        <v>1184.2021167699988</v>
      </c>
      <c r="F11" s="9">
        <v>878.95344792000014</v>
      </c>
    </row>
    <row r="12" spans="1:6" ht="18" customHeight="1" x14ac:dyDescent="0.2">
      <c r="A12" s="8" t="s">
        <v>0</v>
      </c>
      <c r="B12" s="9">
        <v>283.11240099999998</v>
      </c>
      <c r="C12" s="9">
        <v>323.17288212000011</v>
      </c>
      <c r="D12" s="9">
        <v>362.11321258000004</v>
      </c>
      <c r="E12" s="9">
        <v>286.65209229000004</v>
      </c>
      <c r="F12" s="9">
        <v>220.94238278999995</v>
      </c>
    </row>
    <row r="13" spans="1:6" ht="18" customHeight="1" x14ac:dyDescent="0.2">
      <c r="A13" s="8" t="s">
        <v>1</v>
      </c>
      <c r="B13" s="9">
        <v>81.157902000000007</v>
      </c>
      <c r="C13" s="9">
        <v>88.294923060000002</v>
      </c>
      <c r="D13" s="9">
        <v>61.092576499999986</v>
      </c>
      <c r="E13" s="9">
        <v>51.139505540000016</v>
      </c>
      <c r="F13" s="9">
        <v>81.849312940000004</v>
      </c>
    </row>
    <row r="14" spans="1:6" ht="18" customHeight="1" x14ac:dyDescent="0.2">
      <c r="A14" s="8" t="s">
        <v>2</v>
      </c>
      <c r="B14" s="9">
        <v>39.561002000000002</v>
      </c>
      <c r="C14" s="9">
        <v>27.305549620000001</v>
      </c>
      <c r="D14" s="9">
        <v>20.275484789999997</v>
      </c>
      <c r="E14" s="9">
        <v>30.404273970000002</v>
      </c>
      <c r="F14" s="9">
        <v>45.745544339999988</v>
      </c>
    </row>
    <row r="15" spans="1:6" ht="18" customHeight="1" x14ac:dyDescent="0.2">
      <c r="A15" s="8" t="s">
        <v>41</v>
      </c>
      <c r="B15" s="9">
        <v>31.093378999999999</v>
      </c>
      <c r="C15" s="9">
        <v>30.469113429999997</v>
      </c>
      <c r="D15" s="9">
        <v>34.348671760000002</v>
      </c>
      <c r="E15" s="9">
        <v>27.973764880000001</v>
      </c>
      <c r="F15" s="9">
        <v>14.104488870000001</v>
      </c>
    </row>
    <row r="16" spans="1:6" ht="18" customHeight="1" x14ac:dyDescent="0.2">
      <c r="A16" s="8" t="s">
        <v>3</v>
      </c>
      <c r="B16" s="9">
        <v>13.031928000000001</v>
      </c>
      <c r="C16" s="9">
        <v>12.479915799999997</v>
      </c>
      <c r="D16" s="9">
        <v>10.40408349</v>
      </c>
      <c r="E16" s="9">
        <v>5.4083734000000012</v>
      </c>
      <c r="F16" s="9">
        <v>4.337182219999999</v>
      </c>
    </row>
    <row r="17" spans="1:6" ht="18" customHeight="1" x14ac:dyDescent="0.2">
      <c r="A17" s="8" t="s">
        <v>6</v>
      </c>
      <c r="B17" s="9">
        <v>2.560521</v>
      </c>
      <c r="C17" s="9">
        <v>1.95769338</v>
      </c>
      <c r="D17" s="9">
        <v>3.9847958000000001</v>
      </c>
      <c r="E17" s="9">
        <v>5.2928153199999999</v>
      </c>
      <c r="F17" s="9">
        <v>1.5927168700000001</v>
      </c>
    </row>
    <row r="18" spans="1:6" ht="18" customHeight="1" x14ac:dyDescent="0.2">
      <c r="A18" s="10" t="s">
        <v>47</v>
      </c>
      <c r="B18" s="9">
        <v>0.62048499999999995</v>
      </c>
      <c r="C18" s="9">
        <v>0.82685032000000003</v>
      </c>
      <c r="D18" s="9">
        <v>1.7182923000000001</v>
      </c>
      <c r="E18" s="9">
        <v>0.43646669999999999</v>
      </c>
      <c r="F18" s="9">
        <v>9.659355E-2</v>
      </c>
    </row>
    <row r="19" spans="1:6" ht="18" customHeight="1" x14ac:dyDescent="0.2">
      <c r="A19" s="8" t="s">
        <v>8</v>
      </c>
      <c r="B19" s="9">
        <v>15.880445999999999</v>
      </c>
      <c r="C19" s="9">
        <v>12.724778819999997</v>
      </c>
      <c r="D19" s="9">
        <v>17.412174910000001</v>
      </c>
      <c r="E19" s="9">
        <v>16.916842179999993</v>
      </c>
      <c r="F19" s="9">
        <v>15.807919240000002</v>
      </c>
    </row>
    <row r="20" spans="1:6" ht="18" customHeight="1" x14ac:dyDescent="0.2">
      <c r="A20" s="1" t="s">
        <v>49</v>
      </c>
      <c r="B20" s="11">
        <v>4270.2376420000019</v>
      </c>
      <c r="C20" s="11">
        <v>3857.0192568799998</v>
      </c>
      <c r="D20" s="11">
        <v>4021.4521749400028</v>
      </c>
      <c r="E20" s="11">
        <v>5072.6700712699958</v>
      </c>
      <c r="F20" s="11">
        <v>4235.9888441000003</v>
      </c>
    </row>
    <row r="21" spans="1:6" ht="18" customHeight="1" x14ac:dyDescent="0.2">
      <c r="A21" s="8" t="s">
        <v>50</v>
      </c>
      <c r="B21" s="9">
        <v>735.74874699999998</v>
      </c>
      <c r="C21" s="9">
        <v>986.39102781999998</v>
      </c>
      <c r="D21" s="9">
        <v>1380.5709192600007</v>
      </c>
      <c r="E21" s="9">
        <v>1979.1785461400007</v>
      </c>
      <c r="F21" s="9">
        <v>1765.7860551800009</v>
      </c>
    </row>
    <row r="22" spans="1:6" ht="18" customHeight="1" x14ac:dyDescent="0.2">
      <c r="A22" s="10" t="s">
        <v>16</v>
      </c>
      <c r="B22" s="9">
        <v>1668.3059209999999</v>
      </c>
      <c r="C22" s="9">
        <v>1486.1821143099994</v>
      </c>
      <c r="D22" s="9">
        <v>1596.4770407899996</v>
      </c>
      <c r="E22" s="9">
        <v>1517.6748998900009</v>
      </c>
      <c r="F22" s="9">
        <v>2392.4148358799998</v>
      </c>
    </row>
    <row r="23" spans="1:6" ht="18" customHeight="1" x14ac:dyDescent="0.2">
      <c r="A23" s="10" t="s">
        <v>14</v>
      </c>
      <c r="B23" s="9">
        <v>1041.7773549999999</v>
      </c>
      <c r="C23" s="9">
        <v>1095.8399605899997</v>
      </c>
      <c r="D23" s="9">
        <v>864.05360143999997</v>
      </c>
      <c r="E23" s="9">
        <v>972.87084286999936</v>
      </c>
      <c r="F23" s="9">
        <v>1545.5618191900007</v>
      </c>
    </row>
    <row r="24" spans="1:6" ht="18" customHeight="1" x14ac:dyDescent="0.2">
      <c r="A24" s="8" t="s">
        <v>32</v>
      </c>
      <c r="B24" s="9">
        <v>528.54707099999996</v>
      </c>
      <c r="C24" s="9">
        <v>532.41267262000008</v>
      </c>
      <c r="D24" s="9">
        <v>487.15411934999986</v>
      </c>
      <c r="E24" s="9">
        <v>487.26061160999996</v>
      </c>
      <c r="F24" s="9">
        <v>283.04376001000026</v>
      </c>
    </row>
    <row r="25" spans="1:6" ht="18" customHeight="1" x14ac:dyDescent="0.2">
      <c r="A25" s="8" t="s">
        <v>18</v>
      </c>
      <c r="B25" s="9">
        <v>409.79977000000002</v>
      </c>
      <c r="C25" s="9">
        <v>411.49324991000032</v>
      </c>
      <c r="D25" s="9">
        <v>403.2818437900001</v>
      </c>
      <c r="E25" s="9">
        <v>291.48479316999993</v>
      </c>
      <c r="F25" s="9">
        <v>179.27184800999996</v>
      </c>
    </row>
    <row r="26" spans="1:6" ht="18" customHeight="1" x14ac:dyDescent="0.2">
      <c r="A26" s="10" t="s">
        <v>51</v>
      </c>
      <c r="B26" s="9">
        <v>193.27740800000001</v>
      </c>
      <c r="C26" s="9">
        <v>176.78780579000008</v>
      </c>
      <c r="D26" s="9">
        <v>173.91641927000001</v>
      </c>
      <c r="E26" s="9">
        <v>197.82404622999999</v>
      </c>
      <c r="F26" s="9">
        <v>149.59495367000002</v>
      </c>
    </row>
    <row r="27" spans="1:6" ht="18" customHeight="1" x14ac:dyDescent="0.2">
      <c r="A27" s="8" t="s">
        <v>10</v>
      </c>
      <c r="B27" s="9">
        <v>187.44856799999999</v>
      </c>
      <c r="C27" s="9">
        <v>189.51455042000001</v>
      </c>
      <c r="D27" s="9">
        <v>207.24975134000002</v>
      </c>
      <c r="E27" s="9">
        <v>196.78666355000001</v>
      </c>
      <c r="F27" s="9">
        <v>145.19670345</v>
      </c>
    </row>
    <row r="28" spans="1:6" ht="18" customHeight="1" x14ac:dyDescent="0.2">
      <c r="A28" s="8" t="s">
        <v>31</v>
      </c>
      <c r="B28" s="9">
        <v>102.380971</v>
      </c>
      <c r="C28" s="9">
        <v>78.819236860000004</v>
      </c>
      <c r="D28" s="9">
        <v>127.49100639</v>
      </c>
      <c r="E28" s="9">
        <v>126.70278811000001</v>
      </c>
      <c r="F28" s="9">
        <v>190.02315577000002</v>
      </c>
    </row>
    <row r="29" spans="1:6" ht="18" customHeight="1" x14ac:dyDescent="0.2">
      <c r="A29" s="10" t="s">
        <v>52</v>
      </c>
      <c r="B29" s="9">
        <v>68.606527999999997</v>
      </c>
      <c r="C29" s="9">
        <v>78.916574160000025</v>
      </c>
      <c r="D29" s="9">
        <v>97.224651859999938</v>
      </c>
      <c r="E29" s="9">
        <v>79.672479530000018</v>
      </c>
      <c r="F29" s="9">
        <v>65.469799829999999</v>
      </c>
    </row>
    <row r="30" spans="1:6" ht="18" customHeight="1" x14ac:dyDescent="0.2">
      <c r="A30" s="8" t="s">
        <v>34</v>
      </c>
      <c r="B30" s="9">
        <v>72.544651000000002</v>
      </c>
      <c r="C30" s="9">
        <v>75.046604680000002</v>
      </c>
      <c r="D30" s="9">
        <v>73.569860869999971</v>
      </c>
      <c r="E30" s="9">
        <v>58.654066199999967</v>
      </c>
      <c r="F30" s="9">
        <v>48.367868610000002</v>
      </c>
    </row>
    <row r="31" spans="1:6" ht="18" customHeight="1" x14ac:dyDescent="0.2">
      <c r="A31" s="8" t="s">
        <v>19</v>
      </c>
      <c r="B31" s="9">
        <v>36.071630999999996</v>
      </c>
      <c r="C31" s="9">
        <v>36.625748969999982</v>
      </c>
      <c r="D31" s="9">
        <v>53.369753950000003</v>
      </c>
      <c r="E31" s="9">
        <v>54.92713135999999</v>
      </c>
      <c r="F31" s="9">
        <v>23.777658880000001</v>
      </c>
    </row>
    <row r="32" spans="1:6" ht="18" customHeight="1" x14ac:dyDescent="0.2">
      <c r="A32" s="10" t="s">
        <v>11</v>
      </c>
      <c r="B32" s="9">
        <v>20.075989</v>
      </c>
      <c r="C32" s="9">
        <v>30.538247870000006</v>
      </c>
      <c r="D32" s="9">
        <v>35.137035479999987</v>
      </c>
      <c r="E32" s="9">
        <v>39.24264033</v>
      </c>
      <c r="F32" s="9">
        <v>34.463497059999995</v>
      </c>
    </row>
    <row r="33" spans="1:6" ht="18" customHeight="1" x14ac:dyDescent="0.2">
      <c r="A33" s="10" t="s">
        <v>17</v>
      </c>
      <c r="B33" s="9">
        <v>84.482135</v>
      </c>
      <c r="C33" s="9">
        <v>58.789869199999998</v>
      </c>
      <c r="D33" s="9">
        <v>50.728744839999962</v>
      </c>
      <c r="E33" s="9">
        <v>34.648374570000001</v>
      </c>
      <c r="F33" s="9">
        <v>27.56736016999999</v>
      </c>
    </row>
    <row r="34" spans="1:6" ht="18" customHeight="1" x14ac:dyDescent="0.2">
      <c r="A34" s="8" t="s">
        <v>53</v>
      </c>
      <c r="B34" s="9">
        <v>3.5494340000000002</v>
      </c>
      <c r="C34" s="9">
        <v>1.9229692800000002</v>
      </c>
      <c r="D34" s="9">
        <v>2.0190025199999999</v>
      </c>
      <c r="E34" s="9">
        <v>2.6723978799999992</v>
      </c>
      <c r="F34" s="9">
        <v>4.4590081800000005</v>
      </c>
    </row>
    <row r="35" spans="1:6" ht="18" customHeight="1" x14ac:dyDescent="0.2">
      <c r="A35" s="8" t="s">
        <v>13</v>
      </c>
      <c r="B35" s="9">
        <v>2.7883710000000002</v>
      </c>
      <c r="C35" s="9">
        <v>1.7498683099999999</v>
      </c>
      <c r="D35" s="9">
        <v>2.0639192799999999</v>
      </c>
      <c r="E35" s="9">
        <v>2.04977666</v>
      </c>
      <c r="F35" s="9">
        <v>0.85679707000000005</v>
      </c>
    </row>
    <row r="36" spans="1:6" ht="18" customHeight="1" x14ac:dyDescent="0.2">
      <c r="A36" s="8" t="s">
        <v>20</v>
      </c>
      <c r="B36" s="9">
        <v>143.739519</v>
      </c>
      <c r="C36" s="9">
        <v>134.50877206000004</v>
      </c>
      <c r="D36" s="9">
        <v>131.64304346000003</v>
      </c>
      <c r="E36" s="9">
        <v>185.74814893999982</v>
      </c>
      <c r="F36" s="9">
        <v>161.38145644999986</v>
      </c>
    </row>
    <row r="37" spans="1:6" s="12" customFormat="1" ht="18" customHeight="1" x14ac:dyDescent="0.2">
      <c r="A37" s="1" t="s">
        <v>54</v>
      </c>
      <c r="B37" s="11">
        <v>5299.1440689999981</v>
      </c>
      <c r="C37" s="11">
        <v>5375.539272850001</v>
      </c>
      <c r="D37" s="11">
        <v>5685.9507138900008</v>
      </c>
      <c r="E37" s="11">
        <v>6227.3982070399998</v>
      </c>
      <c r="F37" s="11">
        <v>7017.2365774100008</v>
      </c>
    </row>
    <row r="38" spans="1:6" ht="18" customHeight="1" x14ac:dyDescent="0.2">
      <c r="A38" s="8" t="s">
        <v>37</v>
      </c>
      <c r="B38" s="9">
        <v>3784.6326239999999</v>
      </c>
      <c r="C38" s="9">
        <v>4363.6713658800008</v>
      </c>
      <c r="D38" s="9">
        <v>5380.4523197899989</v>
      </c>
      <c r="E38" s="9">
        <v>4775.1666610700004</v>
      </c>
      <c r="F38" s="9">
        <v>2923.8316702300003</v>
      </c>
    </row>
    <row r="39" spans="1:6" ht="18" customHeight="1" x14ac:dyDescent="0.2">
      <c r="A39" s="8" t="s">
        <v>21</v>
      </c>
      <c r="B39" s="9">
        <v>2252.0161250000001</v>
      </c>
      <c r="C39" s="9">
        <v>2007.8951042400024</v>
      </c>
      <c r="D39" s="9">
        <v>1982.3176643100026</v>
      </c>
      <c r="E39" s="9">
        <v>1866.6525808900026</v>
      </c>
      <c r="F39" s="9">
        <v>1616.1380918199995</v>
      </c>
    </row>
    <row r="40" spans="1:6" ht="18" customHeight="1" x14ac:dyDescent="0.2">
      <c r="A40" s="8" t="s">
        <v>25</v>
      </c>
      <c r="B40" s="9">
        <v>463.29381599999999</v>
      </c>
      <c r="C40" s="9">
        <v>751.45351316000085</v>
      </c>
      <c r="D40" s="9">
        <v>972.44255904000011</v>
      </c>
      <c r="E40" s="9">
        <v>1008.6612056299998</v>
      </c>
      <c r="F40" s="9">
        <v>603.08900188000098</v>
      </c>
    </row>
    <row r="41" spans="1:6" ht="18" customHeight="1" x14ac:dyDescent="0.2">
      <c r="A41" s="8" t="s">
        <v>22</v>
      </c>
      <c r="B41" s="9">
        <v>804.03729099999998</v>
      </c>
      <c r="C41" s="9">
        <v>830.65837600999953</v>
      </c>
      <c r="D41" s="9">
        <v>810.78546950999953</v>
      </c>
      <c r="E41" s="9">
        <v>566.5197392099999</v>
      </c>
      <c r="F41" s="9">
        <v>531.6556934700003</v>
      </c>
    </row>
    <row r="42" spans="1:6" ht="18" customHeight="1" x14ac:dyDescent="0.2">
      <c r="A42" s="8" t="s">
        <v>26</v>
      </c>
      <c r="B42" s="9">
        <v>469.98905200000002</v>
      </c>
      <c r="C42" s="9">
        <v>459.68858883999985</v>
      </c>
      <c r="D42" s="9">
        <v>482.80195855000039</v>
      </c>
      <c r="E42" s="9">
        <v>487.01542621000038</v>
      </c>
      <c r="F42" s="9">
        <v>403.35769710000034</v>
      </c>
    </row>
    <row r="43" spans="1:6" ht="18" customHeight="1" x14ac:dyDescent="0.2">
      <c r="A43" s="8" t="s">
        <v>23</v>
      </c>
      <c r="B43" s="9">
        <v>208.95672300000001</v>
      </c>
      <c r="C43" s="9">
        <v>242.76910016999997</v>
      </c>
      <c r="D43" s="9">
        <v>216.93945201999989</v>
      </c>
      <c r="E43" s="9">
        <v>238.88869842999986</v>
      </c>
      <c r="F43" s="9">
        <v>103.40336421999997</v>
      </c>
    </row>
    <row r="44" spans="1:6" ht="18" customHeight="1" x14ac:dyDescent="0.2">
      <c r="A44" s="8" t="s">
        <v>55</v>
      </c>
      <c r="B44" s="9">
        <v>115.891125</v>
      </c>
      <c r="C44" s="9">
        <v>121.09976099999999</v>
      </c>
      <c r="D44" s="9">
        <v>116.5295453099999</v>
      </c>
      <c r="E44" s="9">
        <v>112.72176031999997</v>
      </c>
      <c r="F44" s="9">
        <v>78.18716293999988</v>
      </c>
    </row>
    <row r="45" spans="1:6" ht="18" customHeight="1" x14ac:dyDescent="0.2">
      <c r="A45" s="10" t="s">
        <v>35</v>
      </c>
      <c r="B45" s="9">
        <v>75.361701999999994</v>
      </c>
      <c r="C45" s="9">
        <v>85.297381430000101</v>
      </c>
      <c r="D45" s="9">
        <v>110.53370876000004</v>
      </c>
      <c r="E45" s="9">
        <v>98.89666657000005</v>
      </c>
      <c r="F45" s="9">
        <v>81.856001030000101</v>
      </c>
    </row>
    <row r="46" spans="1:6" ht="18" customHeight="1" x14ac:dyDescent="0.2">
      <c r="A46" s="8" t="s">
        <v>56</v>
      </c>
      <c r="B46" s="9">
        <v>66.410912999999994</v>
      </c>
      <c r="C46" s="9">
        <v>65.590777549999999</v>
      </c>
      <c r="D46" s="9">
        <v>70.210089429999968</v>
      </c>
      <c r="E46" s="9">
        <v>93.240291770000056</v>
      </c>
      <c r="F46" s="9">
        <v>59.452367219999971</v>
      </c>
    </row>
    <row r="47" spans="1:6" ht="18" customHeight="1" x14ac:dyDescent="0.2">
      <c r="A47" s="8" t="s">
        <v>24</v>
      </c>
      <c r="B47" s="9">
        <v>16.776015000000001</v>
      </c>
      <c r="C47" s="9">
        <v>18.582588090000002</v>
      </c>
      <c r="D47" s="9">
        <v>23.747068540000011</v>
      </c>
      <c r="E47" s="9">
        <v>20.171105260000004</v>
      </c>
      <c r="F47" s="9">
        <v>13.567371520000005</v>
      </c>
    </row>
    <row r="48" spans="1:6" ht="18" customHeight="1" x14ac:dyDescent="0.2">
      <c r="A48" s="10" t="s">
        <v>36</v>
      </c>
      <c r="B48" s="9">
        <v>6.7411640000000004</v>
      </c>
      <c r="C48" s="9">
        <v>38.498071999999979</v>
      </c>
      <c r="D48" s="9">
        <v>6.0539581499999997</v>
      </c>
      <c r="E48" s="9">
        <v>5.8223565600000002</v>
      </c>
      <c r="F48" s="9">
        <v>3.1801669899999996</v>
      </c>
    </row>
    <row r="49" spans="1:6" ht="18" customHeight="1" x14ac:dyDescent="0.2">
      <c r="A49" s="10" t="s">
        <v>43</v>
      </c>
      <c r="B49" s="9">
        <v>4.0417379999999996</v>
      </c>
      <c r="C49" s="9">
        <v>6.4537100599999979</v>
      </c>
      <c r="D49" s="9">
        <v>4.6522679199999999</v>
      </c>
      <c r="E49" s="9">
        <v>5.7809389400000013</v>
      </c>
      <c r="F49" s="9">
        <v>4.9357126900000008</v>
      </c>
    </row>
    <row r="50" spans="1:6" ht="18" customHeight="1" x14ac:dyDescent="0.2">
      <c r="A50" s="10" t="s">
        <v>57</v>
      </c>
      <c r="B50" s="9">
        <v>6.5983720000000003</v>
      </c>
      <c r="C50" s="9">
        <v>21.194384790000004</v>
      </c>
      <c r="D50" s="9">
        <v>8.5633858100000015</v>
      </c>
      <c r="E50" s="9">
        <v>4.8946365600000004</v>
      </c>
      <c r="F50" s="9">
        <v>1.3708255199999999</v>
      </c>
    </row>
    <row r="51" spans="1:6" ht="18" customHeight="1" x14ac:dyDescent="0.2">
      <c r="A51" s="8" t="s">
        <v>27</v>
      </c>
      <c r="B51" s="9">
        <v>137.222779</v>
      </c>
      <c r="C51" s="9">
        <v>132.42772995000007</v>
      </c>
      <c r="D51" s="9">
        <v>106.10707595000017</v>
      </c>
      <c r="E51" s="9">
        <v>99.484494690000176</v>
      </c>
      <c r="F51" s="9">
        <v>76.465487499999938</v>
      </c>
    </row>
    <row r="52" spans="1:6" s="12" customFormat="1" ht="18" customHeight="1" x14ac:dyDescent="0.2">
      <c r="A52" s="1" t="s">
        <v>58</v>
      </c>
      <c r="B52" s="11">
        <v>8411.9694389999986</v>
      </c>
      <c r="C52" s="11">
        <v>9145.2804531700021</v>
      </c>
      <c r="D52" s="11">
        <v>10292.136523090005</v>
      </c>
      <c r="E52" s="11">
        <v>9383.9165621100074</v>
      </c>
      <c r="F52" s="11">
        <v>6500.4906141300016</v>
      </c>
    </row>
    <row r="53" spans="1:6" ht="18" customHeight="1" x14ac:dyDescent="0.2">
      <c r="A53" s="8" t="s">
        <v>28</v>
      </c>
      <c r="B53" s="9">
        <v>245.295479</v>
      </c>
      <c r="C53" s="9">
        <v>403.72001114</v>
      </c>
      <c r="D53" s="9">
        <v>698.61383052000008</v>
      </c>
      <c r="E53" s="9">
        <v>1848.0343864299994</v>
      </c>
      <c r="F53" s="9">
        <v>1333.9419380499999</v>
      </c>
    </row>
    <row r="54" spans="1:6" ht="18" customHeight="1" x14ac:dyDescent="0.2">
      <c r="A54" s="8" t="s">
        <v>30</v>
      </c>
      <c r="B54" s="9">
        <v>224.91507200000001</v>
      </c>
      <c r="C54" s="9">
        <v>323.27408600000001</v>
      </c>
      <c r="D54" s="9">
        <v>396.75705947</v>
      </c>
      <c r="E54" s="9">
        <v>339.20896521999998</v>
      </c>
      <c r="F54" s="9">
        <v>228.88263549999994</v>
      </c>
    </row>
    <row r="55" spans="1:6" ht="18" customHeight="1" x14ac:dyDescent="0.2">
      <c r="A55" s="8" t="s">
        <v>29</v>
      </c>
      <c r="B55" s="9">
        <v>28.775542999999999</v>
      </c>
      <c r="C55" s="9">
        <v>45.919212280000011</v>
      </c>
      <c r="D55" s="9">
        <v>57.413423469999998</v>
      </c>
      <c r="E55" s="9">
        <v>48.869279959999993</v>
      </c>
      <c r="F55" s="9">
        <v>43.018173310000002</v>
      </c>
    </row>
    <row r="56" spans="1:6" ht="18" customHeight="1" x14ac:dyDescent="0.2">
      <c r="A56" s="10" t="s">
        <v>38</v>
      </c>
      <c r="B56" s="9">
        <v>53.844487999999998</v>
      </c>
      <c r="C56" s="9">
        <v>90.091439460000004</v>
      </c>
      <c r="D56" s="9">
        <v>137.80215706999999</v>
      </c>
      <c r="E56" s="9">
        <v>69.87525257999998</v>
      </c>
      <c r="F56" s="9">
        <v>68.775508620000011</v>
      </c>
    </row>
    <row r="57" spans="1:6" s="12" customFormat="1" ht="18" customHeight="1" x14ac:dyDescent="0.2">
      <c r="A57" s="13" t="s">
        <v>59</v>
      </c>
      <c r="B57" s="14">
        <v>552.83058199999994</v>
      </c>
      <c r="C57" s="14">
        <v>863.00474888000008</v>
      </c>
      <c r="D57" s="14">
        <v>1290.58647053</v>
      </c>
      <c r="E57" s="14">
        <v>2305.9878841899995</v>
      </c>
      <c r="F57" s="14">
        <v>1674.6182554799998</v>
      </c>
    </row>
    <row r="58" spans="1:6" ht="18" customHeight="1" x14ac:dyDescent="0.2">
      <c r="A58" s="15"/>
      <c r="D58" s="16"/>
      <c r="E58" s="16"/>
      <c r="F58" s="16"/>
    </row>
    <row r="59" spans="1:6" s="19" customFormat="1" ht="18" customHeight="1" x14ac:dyDescent="0.2">
      <c r="A59" s="17" t="s">
        <v>44</v>
      </c>
      <c r="D59" s="18"/>
      <c r="E59" s="18"/>
      <c r="F59" s="18"/>
    </row>
    <row r="60" spans="1:6" s="19" customFormat="1" ht="18" customHeight="1" x14ac:dyDescent="0.2">
      <c r="A60" s="20" t="s">
        <v>45</v>
      </c>
    </row>
    <row r="61" spans="1:6" ht="18" customHeight="1" x14ac:dyDescent="0.2">
      <c r="A61" s="21"/>
    </row>
  </sheetData>
  <mergeCells count="7">
    <mergeCell ref="F4:F5"/>
    <mergeCell ref="B6:F6"/>
    <mergeCell ref="A4:A6"/>
    <mergeCell ref="B4:B5"/>
    <mergeCell ref="C4:C5"/>
    <mergeCell ref="D4:D5"/>
    <mergeCell ref="E4:E5"/>
  </mergeCells>
  <phoneticPr fontId="0" type="noConversion"/>
  <pageMargins left="0.25" right="0.25" top="0.75" bottom="0.75" header="0.3" footer="0.3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0"/>
  <sheetViews>
    <sheetView topLeftCell="A4" workbookViewId="0">
      <selection activeCell="A4" sqref="A1:XFD1048576"/>
    </sheetView>
  </sheetViews>
  <sheetFormatPr baseColWidth="10" defaultRowHeight="12.75" x14ac:dyDescent="0.2"/>
  <cols>
    <col min="2" max="2" width="46.5703125" bestFit="1" customWidth="1"/>
    <col min="3" max="3" width="11.7109375" bestFit="1" customWidth="1"/>
  </cols>
  <sheetData>
    <row r="6" spans="1:10" x14ac:dyDescent="0.2">
      <c r="B6" s="23" t="s">
        <v>46</v>
      </c>
      <c r="C6" s="24"/>
      <c r="D6" s="24"/>
      <c r="E6" s="24"/>
      <c r="F6" s="24">
        <v>2015</v>
      </c>
      <c r="G6" s="24">
        <v>2016</v>
      </c>
      <c r="H6" s="24">
        <v>2017</v>
      </c>
      <c r="I6" s="24">
        <v>2018</v>
      </c>
      <c r="J6" s="24">
        <v>2019</v>
      </c>
    </row>
    <row r="7" spans="1:10" x14ac:dyDescent="0.2"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">
      <c r="B8" s="26" t="s">
        <v>4</v>
      </c>
      <c r="C8" s="27">
        <f>+VLOOKUP(B8,'[1]Rubros (FOB)'!$A:$H,2,FALSE)/1000000</f>
        <v>3047.338491</v>
      </c>
      <c r="D8" s="27">
        <f>+VLOOKUP($B8,'[1]Rubros (FOB)'!$A:$H,3,FALSE)/1000000</f>
        <v>1765.283772</v>
      </c>
      <c r="E8" s="27">
        <f>+VLOOKUP($B8,'[1]Rubros (FOB)'!$A:$H,4,FALSE)/1000000</f>
        <v>1654.4204789999999</v>
      </c>
      <c r="F8" s="27">
        <v>1654.4204789999999</v>
      </c>
      <c r="G8" s="27">
        <v>2476.0832089999999</v>
      </c>
      <c r="H8" s="27">
        <v>2422.9204840100001</v>
      </c>
      <c r="I8" s="27">
        <v>2971.5472939800025</v>
      </c>
      <c r="J8" s="27">
        <v>3464.2438202199996</v>
      </c>
    </row>
    <row r="9" spans="1:10" x14ac:dyDescent="0.2">
      <c r="B9" s="26" t="s">
        <v>5</v>
      </c>
      <c r="C9" s="27">
        <f>+VLOOKUP(B9,'[1]Rubros (FOB)'!$A:$H,2,FALSE)/1000000</f>
        <v>1597.0544070000001</v>
      </c>
      <c r="D9" s="27">
        <f>+VLOOKUP($B9,'[1]Rubros (FOB)'!$A:$H,3,FALSE)/1000000</f>
        <v>1334.6049800000001</v>
      </c>
      <c r="E9" s="27">
        <f>+VLOOKUP($B9,'[1]Rubros (FOB)'!$A:$H,4,FALSE)/1000000</f>
        <v>1468.1183880000001</v>
      </c>
      <c r="F9" s="27">
        <v>1468.1183880000001</v>
      </c>
      <c r="G9" s="27">
        <v>1327.1363690000001</v>
      </c>
      <c r="H9" s="27">
        <v>936.86706631999937</v>
      </c>
      <c r="I9" s="27">
        <v>538.55549522999991</v>
      </c>
      <c r="J9" s="27">
        <v>1184.1982167700005</v>
      </c>
    </row>
    <row r="10" spans="1:10" x14ac:dyDescent="0.2">
      <c r="B10" s="26" t="s">
        <v>0</v>
      </c>
      <c r="C10" s="27">
        <f>+VLOOKUP(B10,'[1]Rubros (FOB)'!$A:$H,2,FALSE)/1000000</f>
        <v>241.12477200000001</v>
      </c>
      <c r="D10" s="27">
        <f>+VLOOKUP($B10,'[1]Rubros (FOB)'!$A:$H,3,FALSE)/1000000</f>
        <v>205.34191899999999</v>
      </c>
      <c r="E10" s="27">
        <f>+VLOOKUP($B10,'[1]Rubros (FOB)'!$A:$H,4,FALSE)/1000000</f>
        <v>225.755888</v>
      </c>
      <c r="F10" s="27">
        <v>225.755888</v>
      </c>
      <c r="G10" s="27">
        <v>283.11240099999998</v>
      </c>
      <c r="H10" s="27">
        <v>323.17288212000011</v>
      </c>
      <c r="I10" s="27">
        <v>362.11321258000004</v>
      </c>
      <c r="J10" s="27">
        <v>286.65209228999998</v>
      </c>
    </row>
    <row r="11" spans="1:10" x14ac:dyDescent="0.2">
      <c r="B11" s="26" t="s">
        <v>1</v>
      </c>
      <c r="C11" s="27">
        <f>+VLOOKUP(B11,'[1]Rubros (FOB)'!$A:$H,2,FALSE)/1000000</f>
        <v>102.19321600000001</v>
      </c>
      <c r="D11" s="27">
        <f>+VLOOKUP($B11,'[1]Rubros (FOB)'!$A:$H,3,FALSE)/1000000</f>
        <v>98.252672000000004</v>
      </c>
      <c r="E11" s="27">
        <f>+VLOOKUP($B11,'[1]Rubros (FOB)'!$A:$H,4,FALSE)/1000000</f>
        <v>78.736382000000006</v>
      </c>
      <c r="F11" s="27">
        <v>78.736382000000006</v>
      </c>
      <c r="G11" s="27">
        <v>81.157902000000007</v>
      </c>
      <c r="H11" s="27">
        <v>88.294923060000002</v>
      </c>
      <c r="I11" s="27">
        <v>61.092576499999986</v>
      </c>
      <c r="J11" s="27">
        <v>51.139505540000016</v>
      </c>
    </row>
    <row r="12" spans="1:10" x14ac:dyDescent="0.2">
      <c r="B12" s="26" t="s">
        <v>2</v>
      </c>
      <c r="C12" s="27">
        <f>+VLOOKUP(B12,'[1]Rubros (FOB)'!$A:$H,2,FALSE)/1000000</f>
        <v>83.786799999999999</v>
      </c>
      <c r="D12" s="27">
        <f>+VLOOKUP($B12,'[1]Rubros (FOB)'!$A:$H,3,FALSE)/1000000</f>
        <v>40.822879999999998</v>
      </c>
      <c r="E12" s="27">
        <f>+VLOOKUP($B12,'[1]Rubros (FOB)'!$A:$H,4,FALSE)/1000000</f>
        <v>27.761315</v>
      </c>
      <c r="F12" s="27">
        <v>27.761315</v>
      </c>
      <c r="G12" s="27">
        <v>39.561002000000002</v>
      </c>
      <c r="H12" s="27">
        <v>27.305549620000001</v>
      </c>
      <c r="I12" s="27">
        <v>20.275484789999997</v>
      </c>
      <c r="J12" s="27">
        <v>30.404273969999995</v>
      </c>
    </row>
    <row r="13" spans="1:10" x14ac:dyDescent="0.2">
      <c r="B13" s="26" t="s">
        <v>41</v>
      </c>
      <c r="C13" s="27">
        <f>+VLOOKUP(B13,'[1]Rubros (FOB)'!$A:$H,2,FALSE)/1000000</f>
        <v>15.361143</v>
      </c>
      <c r="D13" s="27">
        <f>+VLOOKUP($B13,'[1]Rubros (FOB)'!$A:$H,3,FALSE)/1000000</f>
        <v>19.725031999999999</v>
      </c>
      <c r="E13" s="27">
        <f>+VLOOKUP($B13,'[1]Rubros (FOB)'!$A:$H,4,FALSE)/1000000</f>
        <v>17.035689999999999</v>
      </c>
      <c r="F13" s="27">
        <v>17.035689999999999</v>
      </c>
      <c r="G13" s="27">
        <v>31.093378999999999</v>
      </c>
      <c r="H13" s="27">
        <v>30.469113429999997</v>
      </c>
      <c r="I13" s="27">
        <v>34.348671760000002</v>
      </c>
      <c r="J13" s="27">
        <v>27.973764879999997</v>
      </c>
    </row>
    <row r="14" spans="1:10" x14ac:dyDescent="0.2">
      <c r="B14" s="26" t="s">
        <v>3</v>
      </c>
      <c r="C14" s="27">
        <f>+VLOOKUP(B14,'[1]Rubros (FOB)'!$A:$H,2,FALSE)/1000000</f>
        <v>12.700395</v>
      </c>
      <c r="D14" s="27">
        <f>+VLOOKUP($B14,'[1]Rubros (FOB)'!$A:$H,3,FALSE)/1000000</f>
        <v>14.393234</v>
      </c>
      <c r="E14" s="27">
        <f>+VLOOKUP($B14,'[1]Rubros (FOB)'!$A:$H,4,FALSE)/1000000</f>
        <v>14.106798</v>
      </c>
      <c r="F14" s="27">
        <v>14.106798</v>
      </c>
      <c r="G14" s="27">
        <v>13.031928000000001</v>
      </c>
      <c r="H14" s="27">
        <v>12.479915799999997</v>
      </c>
      <c r="I14" s="27">
        <v>10.40408349</v>
      </c>
      <c r="J14" s="27">
        <v>5.4083734000000012</v>
      </c>
    </row>
    <row r="15" spans="1:10" x14ac:dyDescent="0.2">
      <c r="B15" s="28" t="s">
        <v>6</v>
      </c>
      <c r="C15" s="27">
        <f>+VLOOKUP(B15,'[1]Rubros (FOB)'!$A:$H,2,FALSE)/1000000</f>
        <v>3.3599549999999998</v>
      </c>
      <c r="D15" s="27">
        <f>+VLOOKUP($B15,'[1]Rubros (FOB)'!$A:$H,3,FALSE)/1000000</f>
        <v>5.2694939999999999</v>
      </c>
      <c r="E15" s="27">
        <f>+VLOOKUP($B15,'[1]Rubros (FOB)'!$A:$H,4,FALSE)/1000000</f>
        <v>6.8816509999999997</v>
      </c>
      <c r="F15" s="27">
        <v>6.8816509999999997</v>
      </c>
      <c r="G15" s="27">
        <v>2.560521</v>
      </c>
      <c r="H15" s="27">
        <v>1.95769338</v>
      </c>
      <c r="I15" s="27">
        <v>3.9847958000000001</v>
      </c>
      <c r="J15" s="27">
        <v>5.2928153199999999</v>
      </c>
    </row>
    <row r="16" spans="1:10" x14ac:dyDescent="0.2">
      <c r="A16" t="s">
        <v>7</v>
      </c>
      <c r="B16" s="26" t="s">
        <v>47</v>
      </c>
      <c r="C16" s="27">
        <f>+VLOOKUP($A16,'[1]Rubros (FOB)'!$A:$H,2,FALSE)/1000000</f>
        <v>1.065671</v>
      </c>
      <c r="D16" s="27">
        <f>+VLOOKUP($A16,'[1]Rubros (FOB)'!$A:$H,3,FALSE)/1000000</f>
        <v>0</v>
      </c>
      <c r="E16" s="27">
        <f>+VLOOKUP($A16,'[1]Rubros (FOB)'!$A:$H,4,FALSE)/1000000</f>
        <v>2.882E-3</v>
      </c>
      <c r="F16" s="27">
        <v>2.882E-3</v>
      </c>
      <c r="G16" s="27">
        <v>0.62048499999999995</v>
      </c>
      <c r="H16" s="27">
        <v>0.82685032000000003</v>
      </c>
      <c r="I16" s="27">
        <v>1.7182923000000001</v>
      </c>
      <c r="J16" s="27">
        <v>0.43646669999999999</v>
      </c>
    </row>
    <row r="17" spans="1:10" x14ac:dyDescent="0.2">
      <c r="B17" s="28" t="s">
        <v>48</v>
      </c>
      <c r="C17" s="29">
        <f>+VLOOKUP(B17,'[1]Rubros (FOB)'!$A:$H,2,FALSE)/1000000</f>
        <v>0</v>
      </c>
      <c r="D17" s="29">
        <f>+VLOOKUP($B17,'[1]Rubros (FOB)'!$A:$H,3,FALSE)/1000000</f>
        <v>0</v>
      </c>
      <c r="E17" s="29">
        <f>+VLOOKUP($B17,'[1]Rubros (FOB)'!$A:$H,4,FALSE)/1000000</f>
        <v>0</v>
      </c>
      <c r="F17" s="29">
        <v>0</v>
      </c>
      <c r="G17" s="29">
        <v>0</v>
      </c>
      <c r="H17" s="29">
        <v>0</v>
      </c>
      <c r="I17" s="27">
        <v>9.3599999999999998E-5</v>
      </c>
      <c r="J17" s="27">
        <v>2.181E-5</v>
      </c>
    </row>
    <row r="18" spans="1:10" x14ac:dyDescent="0.2">
      <c r="B18" s="30" t="s">
        <v>8</v>
      </c>
      <c r="C18" s="27">
        <f>+VLOOKUP(B18,'[1]Rubros (FOB)'!$A:$H,2,FALSE)/1000000</f>
        <v>17.638570999999999</v>
      </c>
      <c r="D18" s="27">
        <f>+VLOOKUP($B18,'[1]Rubros (FOB)'!$A:$H,3,FALSE)/1000000</f>
        <v>23.806246999999999</v>
      </c>
      <c r="E18" s="27">
        <f>+VLOOKUP($B18,'[1]Rubros (FOB)'!$A:$H,4,FALSE)/1000000</f>
        <v>16.423805999999999</v>
      </c>
      <c r="F18" s="27">
        <v>16.423805999999999</v>
      </c>
      <c r="G18" s="27">
        <v>15.880445999999999</v>
      </c>
      <c r="H18" s="27">
        <v>12.724778819999997</v>
      </c>
      <c r="I18" s="27">
        <v>17.412174910000001</v>
      </c>
      <c r="J18" s="27">
        <v>16.91684218</v>
      </c>
    </row>
    <row r="19" spans="1:10" x14ac:dyDescent="0.2">
      <c r="B19" s="31" t="s">
        <v>49</v>
      </c>
      <c r="C19" s="32">
        <f>SUM(C8:C18)</f>
        <v>5121.6234210000002</v>
      </c>
      <c r="D19" s="32">
        <f t="shared" ref="D19:E19" si="0">SUM(D8:D18)</f>
        <v>3507.5002300000001</v>
      </c>
      <c r="E19" s="32">
        <f t="shared" si="0"/>
        <v>3509.2432790000007</v>
      </c>
      <c r="F19" s="32">
        <v>3509.2432790000007</v>
      </c>
      <c r="G19" s="32">
        <v>4270.2376420000019</v>
      </c>
      <c r="H19" s="32">
        <v>3857.0192568799998</v>
      </c>
      <c r="I19" s="32">
        <v>4021.4521749400028</v>
      </c>
      <c r="J19" s="32">
        <v>5072.6661930799992</v>
      </c>
    </row>
    <row r="20" spans="1:10" x14ac:dyDescent="0.2">
      <c r="A20" s="39" t="s">
        <v>9</v>
      </c>
      <c r="B20" s="26" t="s">
        <v>50</v>
      </c>
      <c r="C20" s="27">
        <f>+VLOOKUP($A20,'[1]Rubros (FOB)'!$A:$H,2,FALSE)/1000000</f>
        <v>961.51015099999995</v>
      </c>
      <c r="D20" s="27">
        <f>+VLOOKUP($A20,'[1]Rubros (FOB)'!$A:$H,3,FALSE)/1000000</f>
        <v>905.81259599999998</v>
      </c>
      <c r="E20" s="27">
        <f>+VLOOKUP($A20,'[1]Rubros (FOB)'!$A:$H,4,FALSE)/1000000</f>
        <v>674.20973400000003</v>
      </c>
      <c r="F20" s="27">
        <v>674.20973400000003</v>
      </c>
      <c r="G20" s="27">
        <v>735.74874699999998</v>
      </c>
      <c r="H20" s="27">
        <v>986.39102781999998</v>
      </c>
      <c r="I20" s="27">
        <v>1380.5709192600007</v>
      </c>
      <c r="J20" s="27">
        <v>1979.1785461400007</v>
      </c>
    </row>
    <row r="21" spans="1:10" x14ac:dyDescent="0.2">
      <c r="B21" s="26" t="s">
        <v>16</v>
      </c>
      <c r="C21" s="27">
        <f>+VLOOKUP(B21,'[1]Rubros (FOB)'!$A:$H,2,FALSE)/1000000</f>
        <v>1027.336548</v>
      </c>
      <c r="D21" s="27">
        <f>+VLOOKUP($B21,'[1]Rubros (FOB)'!$A:$H,3,FALSE)/1000000</f>
        <v>1738.9556829999999</v>
      </c>
      <c r="E21" s="27">
        <f>+VLOOKUP($B21,'[1]Rubros (FOB)'!$A:$H,4,FALSE)/1000000</f>
        <v>1519.7438540000001</v>
      </c>
      <c r="F21" s="27">
        <v>1519.7438540000001</v>
      </c>
      <c r="G21" s="27">
        <v>1668.3059209999999</v>
      </c>
      <c r="H21" s="27">
        <v>1486.1821143099994</v>
      </c>
      <c r="I21" s="27">
        <v>1596.4770407899996</v>
      </c>
      <c r="J21" s="27">
        <v>1517.6748998900007</v>
      </c>
    </row>
    <row r="22" spans="1:10" x14ac:dyDescent="0.2">
      <c r="B22" s="26" t="s">
        <v>14</v>
      </c>
      <c r="C22" s="27">
        <f>+VLOOKUP(B22,'[1]Rubros (FOB)'!$A:$H,2,FALSE)/1000000</f>
        <v>812.29034899999999</v>
      </c>
      <c r="D22" s="27">
        <f>+VLOOKUP($B22,'[1]Rubros (FOB)'!$A:$H,3,FALSE)/1000000</f>
        <v>942.63807899999995</v>
      </c>
      <c r="E22" s="27">
        <f>+VLOOKUP($B22,'[1]Rubros (FOB)'!$A:$H,4,FALSE)/1000000</f>
        <v>1047.6362340000001</v>
      </c>
      <c r="F22" s="27">
        <v>1047.6362340000001</v>
      </c>
      <c r="G22" s="27">
        <v>1041.7773549999999</v>
      </c>
      <c r="H22" s="27">
        <v>1095.8399605899997</v>
      </c>
      <c r="I22" s="27">
        <v>864.05360143999997</v>
      </c>
      <c r="J22" s="27">
        <v>972.87084287000016</v>
      </c>
    </row>
    <row r="23" spans="1:10" x14ac:dyDescent="0.2">
      <c r="B23" s="26" t="s">
        <v>32</v>
      </c>
      <c r="C23" s="27">
        <f>+VLOOKUP(B23,'[1]Rubros (FOB)'!$A:$H,2,FALSE)/1000000</f>
        <v>600.47570499999995</v>
      </c>
      <c r="D23" s="27">
        <f>+VLOOKUP($B23,'[1]Rubros (FOB)'!$A:$H,3,FALSE)/1000000</f>
        <v>655.55531199999996</v>
      </c>
      <c r="E23" s="27">
        <f>+VLOOKUP($B23,'[1]Rubros (FOB)'!$A:$H,4,FALSE)/1000000</f>
        <v>597.26797599999998</v>
      </c>
      <c r="F23" s="27">
        <v>597.26797599999998</v>
      </c>
      <c r="G23" s="27">
        <v>528.54707099999996</v>
      </c>
      <c r="H23" s="27">
        <v>532.41267262000008</v>
      </c>
      <c r="I23" s="27">
        <v>487.15411934999986</v>
      </c>
      <c r="J23" s="27">
        <v>481.53972086000022</v>
      </c>
    </row>
    <row r="24" spans="1:10" x14ac:dyDescent="0.2">
      <c r="B24" s="26" t="s">
        <v>18</v>
      </c>
      <c r="C24" s="27">
        <f>+VLOOKUP(B24,'[1]Rubros (FOB)'!$A:$H,2,FALSE)/1000000</f>
        <v>526.01032799999996</v>
      </c>
      <c r="D24" s="27">
        <f>+VLOOKUP($B24,'[1]Rubros (FOB)'!$A:$H,3,FALSE)/1000000</f>
        <v>600.68788900000004</v>
      </c>
      <c r="E24" s="27">
        <f>+VLOOKUP($B24,'[1]Rubros (FOB)'!$A:$H,4,FALSE)/1000000</f>
        <v>482.41994599999998</v>
      </c>
      <c r="F24" s="27">
        <v>482.41994599999998</v>
      </c>
      <c r="G24" s="27">
        <v>409.79977000000002</v>
      </c>
      <c r="H24" s="27">
        <v>411.49324991000032</v>
      </c>
      <c r="I24" s="27">
        <v>403.2818437900001</v>
      </c>
      <c r="J24" s="27">
        <v>291.48479316999988</v>
      </c>
    </row>
    <row r="25" spans="1:10" x14ac:dyDescent="0.2">
      <c r="A25" s="39" t="s">
        <v>33</v>
      </c>
      <c r="B25" s="26" t="s">
        <v>51</v>
      </c>
      <c r="C25" s="27">
        <f>+VLOOKUP($A25,'[1]Rubros (FOB)'!$A:$H,2,FALSE)/1000000</f>
        <v>231.67650699999999</v>
      </c>
      <c r="D25" s="27">
        <f>+VLOOKUP($A25,'[1]Rubros (FOB)'!$A:$H,3,FALSE)/1000000</f>
        <v>196.99214499999999</v>
      </c>
      <c r="E25" s="27">
        <f>+VLOOKUP($A25,'[1]Rubros (FOB)'!$A:$H,4,FALSE)/1000000</f>
        <v>173.259794</v>
      </c>
      <c r="F25" s="27">
        <v>173.259794</v>
      </c>
      <c r="G25" s="27">
        <v>193.27740800000001</v>
      </c>
      <c r="H25" s="27">
        <v>176.78780579000008</v>
      </c>
      <c r="I25" s="27">
        <v>173.91641927000001</v>
      </c>
      <c r="J25" s="27">
        <v>197.82404622999999</v>
      </c>
    </row>
    <row r="26" spans="1:10" x14ac:dyDescent="0.2">
      <c r="B26" s="26" t="s">
        <v>10</v>
      </c>
      <c r="C26" s="27">
        <f>+VLOOKUP(B26,'[1]Rubros (FOB)'!$A:$H,2,FALSE)/1000000</f>
        <v>221.94497899999999</v>
      </c>
      <c r="D26" s="27">
        <f>+VLOOKUP($B26,'[1]Rubros (FOB)'!$A:$H,3,FALSE)/1000000</f>
        <v>215.39177699999999</v>
      </c>
      <c r="E26" s="27">
        <f>+VLOOKUP($B26,'[1]Rubros (FOB)'!$A:$H,4,FALSE)/1000000</f>
        <v>185.642718</v>
      </c>
      <c r="F26" s="27">
        <v>185.642718</v>
      </c>
      <c r="G26" s="27">
        <v>187.44856799999999</v>
      </c>
      <c r="H26" s="27">
        <v>189.51455042000001</v>
      </c>
      <c r="I26" s="27">
        <v>207.24975134000002</v>
      </c>
      <c r="J26" s="27">
        <v>196.78666355000001</v>
      </c>
    </row>
    <row r="27" spans="1:10" x14ac:dyDescent="0.2">
      <c r="B27" s="30" t="s">
        <v>31</v>
      </c>
      <c r="C27" s="27">
        <f>+VLOOKUP(B27,'[1]Rubros (FOB)'!$A:$H,2,FALSE)/1000000</f>
        <v>206.62240600000001</v>
      </c>
      <c r="D27" s="27">
        <f>+VLOOKUP($B27,'[1]Rubros (FOB)'!$A:$H,3,FALSE)/1000000</f>
        <v>138.87102300000001</v>
      </c>
      <c r="E27" s="27">
        <f>+VLOOKUP($B27,'[1]Rubros (FOB)'!$A:$H,4,FALSE)/1000000</f>
        <v>105.240437</v>
      </c>
      <c r="F27" s="27">
        <v>105.240437</v>
      </c>
      <c r="G27" s="27">
        <v>102.380971</v>
      </c>
      <c r="H27" s="27">
        <v>78.819236860000004</v>
      </c>
      <c r="I27" s="27">
        <v>127.49100639</v>
      </c>
      <c r="J27" s="27">
        <v>126.70278811000001</v>
      </c>
    </row>
    <row r="28" spans="1:10" x14ac:dyDescent="0.2">
      <c r="A28" s="39" t="s">
        <v>15</v>
      </c>
      <c r="B28" s="30" t="s">
        <v>52</v>
      </c>
      <c r="C28" s="27">
        <f>+VLOOKUP($A28,'[1]Rubros (FOB)'!$A:$H,2,FALSE)/1000000</f>
        <v>94.749549000000002</v>
      </c>
      <c r="D28" s="27">
        <f>+VLOOKUP($A28,'[1]Rubros (FOB)'!$A:$H,3,FALSE)/1000000</f>
        <v>94.330901999999995</v>
      </c>
      <c r="E28" s="27">
        <f>+VLOOKUP($A28,'[1]Rubros (FOB)'!$A:$H,4,FALSE)/1000000</f>
        <v>93.699681999999996</v>
      </c>
      <c r="F28" s="27">
        <v>93.699681999999996</v>
      </c>
      <c r="G28" s="27">
        <v>68.606527999999997</v>
      </c>
      <c r="H28" s="27">
        <v>78.916574160000025</v>
      </c>
      <c r="I28" s="27">
        <v>97.224651859999938</v>
      </c>
      <c r="J28" s="27">
        <v>79.672479530000004</v>
      </c>
    </row>
    <row r="29" spans="1:10" x14ac:dyDescent="0.2">
      <c r="B29" s="30" t="s">
        <v>34</v>
      </c>
      <c r="C29" s="27">
        <f>+VLOOKUP(B29,'[1]Rubros (FOB)'!$A:$H,2,FALSE)/1000000</f>
        <v>66.376987</v>
      </c>
      <c r="D29" s="27">
        <f>+VLOOKUP($B29,'[1]Rubros (FOB)'!$A:$H,3,FALSE)/1000000</f>
        <v>61.109309000000003</v>
      </c>
      <c r="E29" s="27">
        <f>+VLOOKUP($B29,'[1]Rubros (FOB)'!$A:$H,4,FALSE)/1000000</f>
        <v>69.821376000000001</v>
      </c>
      <c r="F29" s="27">
        <v>69.821376000000001</v>
      </c>
      <c r="G29" s="27">
        <v>72.544651000000002</v>
      </c>
      <c r="H29" s="27">
        <v>75.046604680000002</v>
      </c>
      <c r="I29" s="27">
        <v>73.569860869999971</v>
      </c>
      <c r="J29" s="27">
        <v>58.654066199999995</v>
      </c>
    </row>
    <row r="30" spans="1:10" x14ac:dyDescent="0.2">
      <c r="B30" s="30" t="s">
        <v>19</v>
      </c>
      <c r="C30" s="27">
        <f>+VLOOKUP(B30,'[1]Rubros (FOB)'!$A:$H,2,FALSE)/1000000</f>
        <v>35.121163000000003</v>
      </c>
      <c r="D30" s="27">
        <f>+VLOOKUP($B30,'[1]Rubros (FOB)'!$A:$H,3,FALSE)/1000000</f>
        <v>38.083815999999999</v>
      </c>
      <c r="E30" s="27">
        <f>+VLOOKUP($B30,'[1]Rubros (FOB)'!$A:$H,4,FALSE)/1000000</f>
        <v>33.867018000000002</v>
      </c>
      <c r="F30" s="27">
        <v>33.867018000000002</v>
      </c>
      <c r="G30" s="27">
        <v>36.071630999999996</v>
      </c>
      <c r="H30" s="27">
        <v>36.625748969999982</v>
      </c>
      <c r="I30" s="27">
        <v>53.369753950000003</v>
      </c>
      <c r="J30" s="27">
        <v>54.927131359999997</v>
      </c>
    </row>
    <row r="31" spans="1:10" x14ac:dyDescent="0.2">
      <c r="B31" s="26" t="s">
        <v>11</v>
      </c>
      <c r="C31" s="27">
        <f>+VLOOKUP(B31,'[1]Rubros (FOB)'!$A:$H,2,FALSE)/1000000</f>
        <v>27.788281000000001</v>
      </c>
      <c r="D31" s="27">
        <f>+VLOOKUP($B31,'[1]Rubros (FOB)'!$A:$H,3,FALSE)/1000000</f>
        <v>28.852070000000001</v>
      </c>
      <c r="E31" s="27">
        <f>+VLOOKUP($B31,'[1]Rubros (FOB)'!$A:$H,4,FALSE)/1000000</f>
        <v>23.410692000000001</v>
      </c>
      <c r="F31" s="27">
        <v>23.410692000000001</v>
      </c>
      <c r="G31" s="27">
        <v>20.075989</v>
      </c>
      <c r="H31" s="27">
        <v>30.538247870000006</v>
      </c>
      <c r="I31" s="27">
        <v>35.137035479999987</v>
      </c>
      <c r="J31" s="27">
        <v>39.242640330000008</v>
      </c>
    </row>
    <row r="32" spans="1:10" x14ac:dyDescent="0.2">
      <c r="B32" s="30" t="s">
        <v>17</v>
      </c>
      <c r="C32" s="27">
        <f>+VLOOKUP(B32,'[1]Rubros (FOB)'!$A:$H,2,FALSE)/1000000</f>
        <v>127.748768</v>
      </c>
      <c r="D32" s="27">
        <f>+VLOOKUP($B32,'[1]Rubros (FOB)'!$A:$H,3,FALSE)/1000000</f>
        <v>119.244415</v>
      </c>
      <c r="E32" s="27">
        <f>+VLOOKUP($B32,'[1]Rubros (FOB)'!$A:$H,4,FALSE)/1000000</f>
        <v>110.99129000000001</v>
      </c>
      <c r="F32" s="27">
        <v>110.99129000000001</v>
      </c>
      <c r="G32" s="27">
        <v>84.482135</v>
      </c>
      <c r="H32" s="27">
        <v>58.789869199999998</v>
      </c>
      <c r="I32" s="27">
        <v>50.728744839999962</v>
      </c>
      <c r="J32" s="27">
        <v>34.648374570000016</v>
      </c>
    </row>
    <row r="33" spans="1:10" x14ac:dyDescent="0.2">
      <c r="A33" s="39" t="s">
        <v>12</v>
      </c>
      <c r="B33" s="30" t="s">
        <v>53</v>
      </c>
      <c r="C33" s="27">
        <f>+VLOOKUP($A33,'[1]Rubros (FOB)'!$A:$H,2,FALSE)/1000000</f>
        <v>5.7265879999999996</v>
      </c>
      <c r="D33" s="27">
        <f>+VLOOKUP($A33,'[1]Rubros (FOB)'!$A:$H,3,FALSE)/1000000</f>
        <v>4.5694800000000004</v>
      </c>
      <c r="E33" s="27">
        <f>+VLOOKUP($A33,'[1]Rubros (FOB)'!$A:$H,4,FALSE)/1000000</f>
        <v>3.9505020000000002</v>
      </c>
      <c r="F33" s="27">
        <v>3.9505020000000002</v>
      </c>
      <c r="G33" s="27">
        <v>3.5494340000000002</v>
      </c>
      <c r="H33" s="27">
        <v>1.9229692800000002</v>
      </c>
      <c r="I33" s="27">
        <v>2.0190025199999999</v>
      </c>
      <c r="J33" s="27">
        <v>2.6723978799999992</v>
      </c>
    </row>
    <row r="34" spans="1:10" x14ac:dyDescent="0.2">
      <c r="B34" s="30" t="s">
        <v>13</v>
      </c>
      <c r="C34" s="27">
        <f>+VLOOKUP(B34,'[1]Rubros (FOB)'!$A:$H,2,FALSE)/1000000</f>
        <v>9.7499009999999995</v>
      </c>
      <c r="D34" s="27">
        <f>+VLOOKUP($B34,'[1]Rubros (FOB)'!$A:$H,3,FALSE)/1000000</f>
        <v>8.9173410000000004</v>
      </c>
      <c r="E34" s="27">
        <f>+VLOOKUP($B34,'[1]Rubros (FOB)'!$A:$H,4,FALSE)/1000000</f>
        <v>4.2613019999999997</v>
      </c>
      <c r="F34" s="27">
        <v>4.2613019999999997</v>
      </c>
      <c r="G34" s="27">
        <v>2.7883710000000002</v>
      </c>
      <c r="H34" s="27">
        <v>1.7498683099999999</v>
      </c>
      <c r="I34" s="27">
        <v>2.0639192799999999</v>
      </c>
      <c r="J34" s="27">
        <v>2.04977666</v>
      </c>
    </row>
    <row r="35" spans="1:10" x14ac:dyDescent="0.2">
      <c r="B35" s="30" t="s">
        <v>20</v>
      </c>
      <c r="C35" s="27">
        <f>+VLOOKUP(B35,'[1]Rubros (FOB)'!$A:$H,2,FALSE)/1000000</f>
        <v>166.30505199999999</v>
      </c>
      <c r="D35" s="27">
        <f>+VLOOKUP($B35,'[1]Rubros (FOB)'!$A:$H,3,FALSE)/1000000</f>
        <v>173.84828200000001</v>
      </c>
      <c r="E35" s="27">
        <f>+VLOOKUP($B35,'[1]Rubros (FOB)'!$A:$H,4,FALSE)/1000000</f>
        <v>167.23007899999999</v>
      </c>
      <c r="F35" s="27">
        <v>167.23007899999999</v>
      </c>
      <c r="G35" s="27">
        <v>143.739519</v>
      </c>
      <c r="H35" s="27">
        <v>134.50877206000004</v>
      </c>
      <c r="I35" s="27">
        <v>131.64304346000003</v>
      </c>
      <c r="J35" s="27">
        <v>185.74814893999994</v>
      </c>
    </row>
    <row r="36" spans="1:10" x14ac:dyDescent="0.2">
      <c r="B36" s="31" t="s">
        <v>54</v>
      </c>
      <c r="C36" s="32">
        <f>SUM(C20:C35)</f>
        <v>5121.4332620000005</v>
      </c>
      <c r="D36" s="32">
        <f t="shared" ref="D36:E36" si="1">SUM(D20:D35)</f>
        <v>5923.8601189999999</v>
      </c>
      <c r="E36" s="32">
        <f t="shared" si="1"/>
        <v>5292.6526340000009</v>
      </c>
      <c r="F36" s="32">
        <v>5292.6526340000009</v>
      </c>
      <c r="G36" s="32">
        <v>5299.1440689999981</v>
      </c>
      <c r="H36" s="32">
        <v>5375.539272850001</v>
      </c>
      <c r="I36" s="32">
        <v>5685.9507138900008</v>
      </c>
      <c r="J36" s="32">
        <v>6221.6773162900008</v>
      </c>
    </row>
    <row r="37" spans="1:10" x14ac:dyDescent="0.2">
      <c r="B37" s="28" t="s">
        <v>37</v>
      </c>
      <c r="C37" s="27">
        <f>+VLOOKUP(B37,'[1]Rubros (FOB)'!$A:$H,2,FALSE)/1000000</f>
        <v>7118.9956860000002</v>
      </c>
      <c r="D37" s="27">
        <f>+VLOOKUP($B37,'[1]Rubros (FOB)'!$A:$H,3,FALSE)/1000000</f>
        <v>6163.4731609999999</v>
      </c>
      <c r="E37" s="27">
        <f>+VLOOKUP($B37,'[1]Rubros (FOB)'!$A:$H,4,FALSE)/1000000</f>
        <v>4491.5722059999998</v>
      </c>
      <c r="F37" s="27">
        <v>4491.5722059999998</v>
      </c>
      <c r="G37" s="27">
        <v>3784.6326239999999</v>
      </c>
      <c r="H37" s="27">
        <v>4363.6713658800008</v>
      </c>
      <c r="I37" s="27">
        <v>5380.4523197899989</v>
      </c>
      <c r="J37" s="27">
        <v>4775.1666610700004</v>
      </c>
    </row>
    <row r="38" spans="1:10" x14ac:dyDescent="0.2">
      <c r="B38" s="33" t="s">
        <v>21</v>
      </c>
      <c r="C38" s="27">
        <f>+VLOOKUP(B38,'[1]Rubros (FOB)'!$A:$H,2,FALSE)/1000000</f>
        <v>2744.6874120000002</v>
      </c>
      <c r="D38" s="27">
        <f>+VLOOKUP($B38,'[1]Rubros (FOB)'!$A:$H,3,FALSE)/1000000</f>
        <v>2665.129203</v>
      </c>
      <c r="E38" s="27">
        <f>+VLOOKUP($B38,'[1]Rubros (FOB)'!$A:$H,4,FALSE)/1000000</f>
        <v>2507.6897439999998</v>
      </c>
      <c r="F38" s="27">
        <v>2507.6897439999998</v>
      </c>
      <c r="G38" s="27">
        <v>2252.0161250000001</v>
      </c>
      <c r="H38" s="27">
        <v>2007.8951042400024</v>
      </c>
      <c r="I38" s="27">
        <v>1982.3176643100026</v>
      </c>
      <c r="J38" s="27">
        <v>1866.6525808899994</v>
      </c>
    </row>
    <row r="39" spans="1:10" x14ac:dyDescent="0.2">
      <c r="B39" s="34" t="s">
        <v>25</v>
      </c>
      <c r="C39" s="27">
        <f>+VLOOKUP(B39,'[1]Rubros (FOB)'!$A:$H,2,FALSE)/1000000</f>
        <v>1390.291003</v>
      </c>
      <c r="D39" s="27">
        <f>+VLOOKUP($B39,'[1]Rubros (FOB)'!$A:$H,3,FALSE)/1000000</f>
        <v>1305.0077450000001</v>
      </c>
      <c r="E39" s="27">
        <f>+VLOOKUP($B39,'[1]Rubros (FOB)'!$A:$H,4,FALSE)/1000000</f>
        <v>590.59441900000002</v>
      </c>
      <c r="F39" s="27">
        <v>590.59441900000002</v>
      </c>
      <c r="G39" s="27">
        <v>463.29381599999999</v>
      </c>
      <c r="H39" s="27">
        <v>751.45351316000085</v>
      </c>
      <c r="I39" s="27">
        <v>972.44255904000011</v>
      </c>
      <c r="J39" s="27">
        <v>1008.6612056300003</v>
      </c>
    </row>
    <row r="40" spans="1:10" x14ac:dyDescent="0.2">
      <c r="B40" s="34" t="s">
        <v>22</v>
      </c>
      <c r="C40" s="27">
        <f>+VLOOKUP(B40,'[1]Rubros (FOB)'!$A:$H,2,FALSE)/1000000</f>
        <v>1086.1205950000001</v>
      </c>
      <c r="D40" s="27">
        <f>+VLOOKUP($B40,'[1]Rubros (FOB)'!$A:$H,3,FALSE)/1000000</f>
        <v>1080.7820899999999</v>
      </c>
      <c r="E40" s="27">
        <f>+VLOOKUP($B40,'[1]Rubros (FOB)'!$A:$H,4,FALSE)/1000000</f>
        <v>789.99748099999999</v>
      </c>
      <c r="F40" s="27">
        <v>789.99748099999999</v>
      </c>
      <c r="G40" s="27">
        <v>804.03729099999998</v>
      </c>
      <c r="H40" s="27">
        <v>830.65837600999953</v>
      </c>
      <c r="I40" s="27">
        <v>810.78546950999953</v>
      </c>
      <c r="J40" s="27">
        <v>566.51973921000001</v>
      </c>
    </row>
    <row r="41" spans="1:10" x14ac:dyDescent="0.2">
      <c r="B41" s="34" t="s">
        <v>26</v>
      </c>
      <c r="C41" s="27">
        <f>+VLOOKUP(B41,'[1]Rubros (FOB)'!$A:$H,2,FALSE)/1000000</f>
        <v>871.60348399999998</v>
      </c>
      <c r="D41" s="27">
        <f>+VLOOKUP($B41,'[1]Rubros (FOB)'!$A:$H,3,FALSE)/1000000</f>
        <v>735.57050900000002</v>
      </c>
      <c r="E41" s="27">
        <f>+VLOOKUP($B41,'[1]Rubros (FOB)'!$A:$H,4,FALSE)/1000000</f>
        <v>521.14652699999999</v>
      </c>
      <c r="F41" s="27">
        <v>521.14652699999999</v>
      </c>
      <c r="G41" s="27">
        <v>469.98905200000002</v>
      </c>
      <c r="H41" s="27">
        <v>459.68858883999985</v>
      </c>
      <c r="I41" s="27">
        <v>482.80195855000039</v>
      </c>
      <c r="J41" s="27">
        <v>487.01542620999959</v>
      </c>
    </row>
    <row r="42" spans="1:10" x14ac:dyDescent="0.2">
      <c r="B42" s="30" t="s">
        <v>23</v>
      </c>
      <c r="C42" s="27">
        <f>+VLOOKUP(B42,'[1]Rubros (FOB)'!$A:$H,2,FALSE)/1000000</f>
        <v>258.24882100000002</v>
      </c>
      <c r="D42" s="27">
        <f>+VLOOKUP($B42,'[1]Rubros (FOB)'!$A:$H,3,FALSE)/1000000</f>
        <v>251.03466299999999</v>
      </c>
      <c r="E42" s="27">
        <f>+VLOOKUP($B42,'[1]Rubros (FOB)'!$A:$H,4,FALSE)/1000000</f>
        <v>172.37626</v>
      </c>
      <c r="F42" s="27">
        <v>172.37626</v>
      </c>
      <c r="G42" s="27">
        <v>208.95672300000001</v>
      </c>
      <c r="H42" s="27">
        <v>242.76910016999997</v>
      </c>
      <c r="I42" s="27">
        <v>216.93945201999989</v>
      </c>
      <c r="J42" s="27">
        <v>238.88869842999995</v>
      </c>
    </row>
    <row r="43" spans="1:10" x14ac:dyDescent="0.2">
      <c r="B43" s="34" t="s">
        <v>55</v>
      </c>
      <c r="C43" s="27">
        <f>+VLOOKUP(B43,'[1]Rubros (FOB)'!$A:$H,2,FALSE)/1000000</f>
        <v>229.895206</v>
      </c>
      <c r="D43" s="27">
        <f>+VLOOKUP($B43,'[1]Rubros (FOB)'!$A:$H,3,FALSE)/1000000</f>
        <v>211.181299</v>
      </c>
      <c r="E43" s="27">
        <f>+VLOOKUP($B43,'[1]Rubros (FOB)'!$A:$H,4,FALSE)/1000000</f>
        <v>154.96605700000001</v>
      </c>
      <c r="F43" s="27">
        <v>154.96605700000001</v>
      </c>
      <c r="G43" s="27">
        <v>115.891125</v>
      </c>
      <c r="H43" s="27">
        <v>121.09976099999999</v>
      </c>
      <c r="I43" s="27">
        <v>116.5295453099999</v>
      </c>
      <c r="J43" s="27">
        <v>112.7269103199999</v>
      </c>
    </row>
    <row r="44" spans="1:10" x14ac:dyDescent="0.2">
      <c r="B44" s="34" t="s">
        <v>35</v>
      </c>
      <c r="C44" s="27">
        <f>+VLOOKUP(B44,'[1]Rubros (FOB)'!$A:$H,2,FALSE)/1000000</f>
        <v>132.37678299999999</v>
      </c>
      <c r="D44" s="27">
        <f>+VLOOKUP($B44,'[1]Rubros (FOB)'!$A:$H,3,FALSE)/1000000</f>
        <v>109.644195</v>
      </c>
      <c r="E44" s="27">
        <f>+VLOOKUP($B44,'[1]Rubros (FOB)'!$A:$H,4,FALSE)/1000000</f>
        <v>88.757597000000004</v>
      </c>
      <c r="F44" s="27">
        <v>88.757597000000004</v>
      </c>
      <c r="G44" s="27">
        <v>75.361701999999994</v>
      </c>
      <c r="H44" s="27">
        <v>85.297381430000101</v>
      </c>
      <c r="I44" s="27">
        <v>110.53370876000004</v>
      </c>
      <c r="J44" s="27">
        <v>98.896666570000036</v>
      </c>
    </row>
    <row r="45" spans="1:10" x14ac:dyDescent="0.2">
      <c r="A45" t="s">
        <v>42</v>
      </c>
      <c r="B45" s="34" t="s">
        <v>56</v>
      </c>
      <c r="C45" s="27">
        <f>+VLOOKUP($A45,'[1]Rubros (FOB)'!$A:$H,2,FALSE)/1000000</f>
        <v>107.105592</v>
      </c>
      <c r="D45" s="27">
        <f>+VLOOKUP($A45,'[1]Rubros (FOB)'!$A:$H,3,FALSE)/1000000</f>
        <v>90.882921999999994</v>
      </c>
      <c r="E45" s="27">
        <f>+VLOOKUP($A45,'[1]Rubros (FOB)'!$A:$H,4,FALSE)/1000000</f>
        <v>79.341308999999995</v>
      </c>
      <c r="F45" s="27">
        <v>79.341308999999995</v>
      </c>
      <c r="G45" s="27">
        <v>66.410912999999994</v>
      </c>
      <c r="H45" s="27">
        <v>65.590777549999999</v>
      </c>
      <c r="I45" s="27">
        <v>70.210089429999968</v>
      </c>
      <c r="J45" s="27">
        <v>93.240291770000127</v>
      </c>
    </row>
    <row r="46" spans="1:10" x14ac:dyDescent="0.2">
      <c r="B46" s="34" t="s">
        <v>24</v>
      </c>
      <c r="C46" s="27">
        <f>+VLOOKUP(B46,'[1]Rubros (FOB)'!$A:$H,2,FALSE)/1000000</f>
        <v>26.571353999999999</v>
      </c>
      <c r="D46" s="27">
        <f>+VLOOKUP($B46,'[1]Rubros (FOB)'!$A:$H,3,FALSE)/1000000</f>
        <v>21.863202000000001</v>
      </c>
      <c r="E46" s="27">
        <f>+VLOOKUP($B46,'[1]Rubros (FOB)'!$A:$H,4,FALSE)/1000000</f>
        <v>17.662040000000001</v>
      </c>
      <c r="F46" s="27">
        <v>17.662040000000001</v>
      </c>
      <c r="G46" s="27">
        <v>16.776015000000001</v>
      </c>
      <c r="H46" s="27">
        <v>18.582588090000002</v>
      </c>
      <c r="I46" s="27">
        <v>23.747068540000011</v>
      </c>
      <c r="J46" s="27">
        <v>20.171105260000001</v>
      </c>
    </row>
    <row r="47" spans="1:10" x14ac:dyDescent="0.2">
      <c r="B47" s="30" t="s">
        <v>36</v>
      </c>
      <c r="C47" s="27">
        <f>+VLOOKUP(B47,'[1]Rubros (FOB)'!$A:$H,2,FALSE)/1000000</f>
        <v>21.795735000000001</v>
      </c>
      <c r="D47" s="27">
        <f>+VLOOKUP($B47,'[1]Rubros (FOB)'!$A:$H,3,FALSE)/1000000</f>
        <v>19.101351999999999</v>
      </c>
      <c r="E47" s="27">
        <f>+VLOOKUP($B47,'[1]Rubros (FOB)'!$A:$H,4,FALSE)/1000000</f>
        <v>9.0032949999999996</v>
      </c>
      <c r="F47" s="27">
        <v>9.0032949999999996</v>
      </c>
      <c r="G47" s="27">
        <v>6.7411640000000004</v>
      </c>
      <c r="H47" s="27">
        <v>38.498071999999979</v>
      </c>
      <c r="I47" s="27">
        <v>6.0539581499999997</v>
      </c>
      <c r="J47" s="27">
        <v>5.8223565600000011</v>
      </c>
    </row>
    <row r="48" spans="1:10" x14ac:dyDescent="0.2">
      <c r="B48" s="30" t="s">
        <v>43</v>
      </c>
      <c r="C48" s="27">
        <f>+VLOOKUP(B48,'[1]Rubros (FOB)'!$A:$H,2,FALSE)/1000000</f>
        <v>6.8259309999999997</v>
      </c>
      <c r="D48" s="27">
        <f>+VLOOKUP($B48,'[1]Rubros (FOB)'!$A:$H,3,FALSE)/1000000</f>
        <v>3.2251690000000002</v>
      </c>
      <c r="E48" s="27">
        <f>+VLOOKUP($B48,'[1]Rubros (FOB)'!$A:$H,4,FALSE)/1000000</f>
        <v>6.0022919999999997</v>
      </c>
      <c r="F48" s="27">
        <v>6.0022919999999997</v>
      </c>
      <c r="G48" s="27">
        <v>4.0417379999999996</v>
      </c>
      <c r="H48" s="27">
        <v>6.4537100599999979</v>
      </c>
      <c r="I48" s="27">
        <v>4.6522679199999999</v>
      </c>
      <c r="J48" s="27">
        <v>5.7809389400000004</v>
      </c>
    </row>
    <row r="49" spans="2:10" x14ac:dyDescent="0.2">
      <c r="B49" s="30" t="s">
        <v>57</v>
      </c>
      <c r="C49" s="27">
        <f>+VLOOKUP(B49,'[1]Rubros (FOB)'!$A:$H,2,FALSE)/1000000</f>
        <v>6.1855520000000004</v>
      </c>
      <c r="D49" s="27">
        <f>+VLOOKUP($B49,'[1]Rubros (FOB)'!$A:$H,3,FALSE)/1000000</f>
        <v>8.8892109999999995</v>
      </c>
      <c r="E49" s="27">
        <f>+VLOOKUP($B49,'[1]Rubros (FOB)'!$A:$H,4,FALSE)/1000000</f>
        <v>6.0145559999999998</v>
      </c>
      <c r="F49" s="27">
        <v>6.0145559999999998</v>
      </c>
      <c r="G49" s="27">
        <v>6.5983720000000003</v>
      </c>
      <c r="H49" s="27">
        <v>21.194384790000004</v>
      </c>
      <c r="I49" s="27">
        <v>8.5633858100000015</v>
      </c>
      <c r="J49" s="27">
        <v>4.8946365599999995</v>
      </c>
    </row>
    <row r="50" spans="2:10" x14ac:dyDescent="0.2">
      <c r="B50" s="30" t="s">
        <v>27</v>
      </c>
      <c r="C50" s="27">
        <f>+VLOOKUP(B50,'[1]Rubros (FOB)'!$A:$H,2,FALSE)/1000000</f>
        <v>237.163758</v>
      </c>
      <c r="D50" s="27">
        <f>+VLOOKUP($B50,'[1]Rubros (FOB)'!$A:$H,3,FALSE)/1000000</f>
        <v>186.75048100000001</v>
      </c>
      <c r="E50" s="27">
        <f>+VLOOKUP($B50,'[1]Rubros (FOB)'!$A:$H,4,FALSE)/1000000</f>
        <v>161.211524</v>
      </c>
      <c r="F50" s="27">
        <v>161.211524</v>
      </c>
      <c r="G50" s="27">
        <v>137.222779</v>
      </c>
      <c r="H50" s="27">
        <v>132.42772995000007</v>
      </c>
      <c r="I50" s="27">
        <v>106.10707595000017</v>
      </c>
      <c r="J50" s="27">
        <v>99.484494690000048</v>
      </c>
    </row>
    <row r="51" spans="2:10" x14ac:dyDescent="0.2">
      <c r="B51" s="31" t="s">
        <v>58</v>
      </c>
      <c r="C51" s="32">
        <f>SUM(C37:C50)</f>
        <v>14237.866912</v>
      </c>
      <c r="D51" s="32">
        <f t="shared" ref="D51:E51" si="2">SUM(D37:D50)</f>
        <v>12852.535202000001</v>
      </c>
      <c r="E51" s="32">
        <f t="shared" si="2"/>
        <v>9596.3353069999994</v>
      </c>
      <c r="F51" s="32">
        <v>9596.3353069999994</v>
      </c>
      <c r="G51" s="32">
        <v>8411.9694389999986</v>
      </c>
      <c r="H51" s="32">
        <v>9145.2804531700021</v>
      </c>
      <c r="I51" s="32">
        <v>10292.136523090005</v>
      </c>
      <c r="J51" s="32">
        <v>9383.9217121100028</v>
      </c>
    </row>
    <row r="52" spans="2:10" x14ac:dyDescent="0.2">
      <c r="B52" s="30" t="s">
        <v>28</v>
      </c>
      <c r="C52" s="27">
        <f>+VLOOKUP(B52,'[1]Rubros (FOB)'!$A:$H,2,FALSE)/1000000</f>
        <v>492.45478200000002</v>
      </c>
      <c r="D52" s="27">
        <f>+VLOOKUP($B52,'[1]Rubros (FOB)'!$A:$H,3,FALSE)/1000000</f>
        <v>445.47151500000001</v>
      </c>
      <c r="E52" s="27">
        <f>+VLOOKUP($B52,'[1]Rubros (FOB)'!$A:$H,4,FALSE)/1000000</f>
        <v>260.66914200000002</v>
      </c>
      <c r="F52" s="27">
        <v>260.66914200000002</v>
      </c>
      <c r="G52" s="27">
        <v>245.295479</v>
      </c>
      <c r="H52" s="27">
        <v>403.72001114</v>
      </c>
      <c r="I52" s="27">
        <v>698.61383052000008</v>
      </c>
      <c r="J52" s="27">
        <v>1848.0343864300003</v>
      </c>
    </row>
    <row r="53" spans="2:10" x14ac:dyDescent="0.2">
      <c r="B53" s="30" t="s">
        <v>30</v>
      </c>
      <c r="C53" s="27">
        <f>+VLOOKUP(B53,'[1]Rubros (FOB)'!$A:$H,2,FALSE)/1000000</f>
        <v>411.70957700000002</v>
      </c>
      <c r="D53" s="27">
        <f>+VLOOKUP($B53,'[1]Rubros (FOB)'!$A:$H,3,FALSE)/1000000</f>
        <v>424.45137299999999</v>
      </c>
      <c r="E53" s="27">
        <f>+VLOOKUP($B53,'[1]Rubros (FOB)'!$A:$H,4,FALSE)/1000000</f>
        <v>213.52209300000001</v>
      </c>
      <c r="F53" s="27">
        <v>213.52209300000001</v>
      </c>
      <c r="G53" s="27">
        <v>224.91507200000001</v>
      </c>
      <c r="H53" s="27">
        <v>323.27408600000001</v>
      </c>
      <c r="I53" s="27">
        <v>396.75705947</v>
      </c>
      <c r="J53" s="27">
        <v>339.20896521999998</v>
      </c>
    </row>
    <row r="54" spans="2:10" x14ac:dyDescent="0.2">
      <c r="B54" s="26" t="s">
        <v>29</v>
      </c>
      <c r="C54" s="27">
        <f>+VLOOKUP(B54,'[1]Rubros (FOB)'!$A:$H,2,FALSE)/1000000</f>
        <v>58.045997</v>
      </c>
      <c r="D54" s="27">
        <f>+VLOOKUP($B54,'[1]Rubros (FOB)'!$A:$H,3,FALSE)/1000000</f>
        <v>44.255510000000001</v>
      </c>
      <c r="E54" s="27">
        <f>+VLOOKUP($B54,'[1]Rubros (FOB)'!$A:$H,4,FALSE)/1000000</f>
        <v>39.374274999999997</v>
      </c>
      <c r="F54" s="27">
        <v>39.374274999999997</v>
      </c>
      <c r="G54" s="27">
        <v>28.775542999999999</v>
      </c>
      <c r="H54" s="27">
        <v>45.919212280000011</v>
      </c>
      <c r="I54" s="27">
        <v>57.413423469999998</v>
      </c>
      <c r="J54" s="27">
        <v>48.869279960000007</v>
      </c>
    </row>
    <row r="55" spans="2:10" x14ac:dyDescent="0.2">
      <c r="B55" s="30" t="s">
        <v>38</v>
      </c>
      <c r="C55" s="27">
        <f>+VLOOKUP(B55,'[1]Rubros (FOB)'!$A:$H,2,FALSE)/1000000</f>
        <v>93.854809000000003</v>
      </c>
      <c r="D55" s="27">
        <f>+VLOOKUP($B55,'[1]Rubros (FOB)'!$A:$H,3,FALSE)/1000000</f>
        <v>71.518792000000005</v>
      </c>
      <c r="E55" s="27">
        <f>+VLOOKUP($B55,'[1]Rubros (FOB)'!$A:$H,4,FALSE)/1000000</f>
        <v>50.542582000000003</v>
      </c>
      <c r="F55" s="27">
        <v>50.542582000000003</v>
      </c>
      <c r="G55" s="27">
        <v>53.844487999999998</v>
      </c>
      <c r="H55" s="27">
        <v>90.091439460000004</v>
      </c>
      <c r="I55" s="27">
        <v>137.80215706999999</v>
      </c>
      <c r="J55" s="27">
        <v>69.875252579999994</v>
      </c>
    </row>
    <row r="56" spans="2:10" x14ac:dyDescent="0.2">
      <c r="B56" s="31" t="s">
        <v>59</v>
      </c>
      <c r="C56" s="32">
        <f>SUM(C52:C55)</f>
        <v>1056.065165</v>
      </c>
      <c r="D56" s="32">
        <f t="shared" ref="D56:E56" si="3">SUM(D52:D55)</f>
        <v>985.69718999999998</v>
      </c>
      <c r="E56" s="32">
        <f t="shared" si="3"/>
        <v>564.10809200000006</v>
      </c>
      <c r="F56" s="32">
        <v>564.10809200000006</v>
      </c>
      <c r="G56" s="32">
        <v>552.83058199999994</v>
      </c>
      <c r="H56" s="32">
        <v>863.00474888000008</v>
      </c>
      <c r="I56" s="32">
        <v>1290.58647053</v>
      </c>
      <c r="J56" s="32">
        <v>2305.9878841900004</v>
      </c>
    </row>
    <row r="57" spans="2:10" x14ac:dyDescent="0.2">
      <c r="B57" s="35"/>
      <c r="C57" s="36"/>
      <c r="D57" s="36"/>
      <c r="E57" s="36"/>
      <c r="F57" s="36"/>
      <c r="G57" s="36"/>
      <c r="H57" s="36"/>
      <c r="I57" s="36"/>
      <c r="J57" s="36"/>
    </row>
    <row r="58" spans="2:10" x14ac:dyDescent="0.2">
      <c r="B58" s="37" t="s">
        <v>60</v>
      </c>
      <c r="C58" s="38">
        <f>+C56+C51+C36+C19</f>
        <v>25536.98876</v>
      </c>
      <c r="D58" s="38">
        <f t="shared" ref="D58:E58" si="4">+D56+D51+D36+D19</f>
        <v>23269.592741000004</v>
      </c>
      <c r="E58" s="38">
        <f t="shared" si="4"/>
        <v>18962.339312000004</v>
      </c>
      <c r="F58" s="38">
        <v>18962.339312</v>
      </c>
      <c r="G58" s="38">
        <v>18534.181731999997</v>
      </c>
      <c r="H58" s="38">
        <v>19240.843731780002</v>
      </c>
      <c r="I58" s="38">
        <v>21290.125882450007</v>
      </c>
      <c r="J58" s="38">
        <v>22984.253105670003</v>
      </c>
    </row>
    <row r="59" spans="2:10" x14ac:dyDescent="0.2">
      <c r="C59">
        <v>25536988.760000002</v>
      </c>
      <c r="D59">
        <v>23269592.741</v>
      </c>
      <c r="F59">
        <v>18962339.311999999</v>
      </c>
      <c r="G59">
        <v>18534181.732000001</v>
      </c>
      <c r="H59">
        <v>19240843.731780004</v>
      </c>
      <c r="I59">
        <v>21290125.882449999</v>
      </c>
      <c r="J59">
        <v>22984253.105670009</v>
      </c>
    </row>
    <row r="60" spans="2:10" x14ac:dyDescent="0.2">
      <c r="C60" s="40">
        <f>+C59/1000</f>
        <v>25536.98876</v>
      </c>
      <c r="D60" s="40">
        <f>+D59/1000</f>
        <v>23269.592741</v>
      </c>
      <c r="F60" s="40">
        <f>+F59/1000</f>
        <v>18962.339312</v>
      </c>
      <c r="G60" s="40">
        <f>+G59/1000</f>
        <v>18534.181732000001</v>
      </c>
      <c r="H60" s="40">
        <f>+H59/1000</f>
        <v>19240.843731780005</v>
      </c>
      <c r="I60" s="40">
        <f>+I59/1000</f>
        <v>21290.12588245</v>
      </c>
      <c r="J60" s="40">
        <f>+J59/1000</f>
        <v>22984.25310567001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4.10.2</vt:lpstr>
      <vt:lpstr>Hoja1</vt:lpstr>
      <vt:lpstr>'4.10.2'!Área_de_impresión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xprafa</dc:creator>
  <cp:lastModifiedBy>Daniel Besler</cp:lastModifiedBy>
  <cp:lastPrinted>2016-10-05T12:38:59Z</cp:lastPrinted>
  <dcterms:created xsi:type="dcterms:W3CDTF">2007-10-10T21:53:05Z</dcterms:created>
  <dcterms:modified xsi:type="dcterms:W3CDTF">2021-10-20T12:52:09Z</dcterms:modified>
</cp:coreProperties>
</file>